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JANEIRO" sheetId="1" r:id="rId1"/>
    <sheet name="Plan2" sheetId="2" r:id="rId2"/>
    <sheet name="Plan3" sheetId="3" r:id="rId3"/>
  </sheets>
  <definedNames>
    <definedName name="_xlnm._FilterDatabase" localSheetId="0" hidden="1">'JANEIRO'!$W$12:$Y$12</definedName>
  </definedNames>
  <calcPr fullCalcOnLoad="1"/>
</workbook>
</file>

<file path=xl/comments1.xml><?xml version="1.0" encoding="utf-8"?>
<comments xmlns="http://schemas.openxmlformats.org/spreadsheetml/2006/main">
  <authors>
    <author>Jos? Edemir da Silva Anjo</author>
  </authors>
  <commentList>
    <comment ref="E26" authorId="0">
      <text>
        <r>
          <rPr>
            <b/>
            <sz val="9"/>
            <rFont val="Tahoma"/>
            <family val="2"/>
          </rPr>
          <t>José Edemir da Silva Anjo:</t>
        </r>
        <r>
          <rPr>
            <sz val="9"/>
            <rFont val="Tahoma"/>
            <family val="2"/>
          </rPr>
          <t xml:space="preserve">
3 - multiplicar os meses</t>
        </r>
      </text>
    </comment>
    <comment ref="E55" authorId="0">
      <text>
        <r>
          <rPr>
            <b/>
            <sz val="9"/>
            <rFont val="Tahoma"/>
            <family val="2"/>
          </rPr>
          <t>José Edemir da Silva Anjo:</t>
        </r>
        <r>
          <rPr>
            <sz val="9"/>
            <rFont val="Tahoma"/>
            <family val="2"/>
          </rPr>
          <t xml:space="preserve">
somar os valores
</t>
        </r>
      </text>
    </comment>
    <comment ref="F55" authorId="0">
      <text>
        <r>
          <rPr>
            <b/>
            <sz val="9"/>
            <rFont val="Tahoma"/>
            <family val="2"/>
          </rPr>
          <t>José Edemir da Silva Anjo:</t>
        </r>
        <r>
          <rPr>
            <sz val="9"/>
            <rFont val="Tahoma"/>
            <family val="2"/>
          </rPr>
          <t xml:space="preserve">
colocar valor do salário mínimo atual</t>
        </r>
      </text>
    </comment>
    <comment ref="E57" authorId="0">
      <text>
        <r>
          <rPr>
            <b/>
            <sz val="9"/>
            <rFont val="Tahoma"/>
            <family val="2"/>
          </rPr>
          <t>José Edemir da Silva Anjo:</t>
        </r>
        <r>
          <rPr>
            <sz val="9"/>
            <rFont val="Tahoma"/>
            <family val="2"/>
          </rPr>
          <t xml:space="preserve">
valor de correção com uso da calculadora
</t>
        </r>
      </text>
    </comment>
    <comment ref="E58" authorId="0">
      <text>
        <r>
          <rPr>
            <b/>
            <sz val="9"/>
            <rFont val="Tahoma"/>
            <family val="2"/>
          </rPr>
          <t>José Edemir da Silva Anjo:</t>
        </r>
        <r>
          <rPr>
            <sz val="9"/>
            <rFont val="Tahoma"/>
            <family val="2"/>
          </rPr>
          <t xml:space="preserve">
valor de correção com uso da calculadora
</t>
        </r>
      </text>
    </comment>
    <comment ref="F58" authorId="0">
      <text>
        <r>
          <rPr>
            <sz val="9"/>
            <rFont val="Tahoma"/>
            <family val="2"/>
          </rPr>
          <t xml:space="preserve">Cesta do mês anterior (Fev/2018)
</t>
        </r>
      </text>
    </comment>
  </commentList>
</comments>
</file>

<file path=xl/sharedStrings.xml><?xml version="1.0" encoding="utf-8"?>
<sst xmlns="http://schemas.openxmlformats.org/spreadsheetml/2006/main" count="591" uniqueCount="567">
  <si>
    <t>GRUPOS</t>
  </si>
  <si>
    <t>DEZ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</si>
  <si>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</si>
  <si>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</si>
  <si>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</si>
  <si>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</si>
  <si>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</si>
  <si>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</si>
  <si>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</si>
  <si>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</si>
  <si>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</si>
  <si>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</si>
  <si>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</si>
  <si>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ANO</t>
  </si>
  <si>
    <t>6M</t>
  </si>
  <si>
    <t>12M</t>
  </si>
  <si>
    <t>ALIMENTAÇÃO E BEBIDAS</t>
  </si>
  <si>
    <t>HABITAÇÃO</t>
  </si>
  <si>
    <t>ARTIGOS DE RESIDÊNCIA</t>
  </si>
  <si>
    <t>VESTUÁRIO</t>
  </si>
  <si>
    <t>TRANSPORTES</t>
  </si>
  <si>
    <t>SAÚDE E CUIDADOS PESSOAIS</t>
  </si>
  <si>
    <t>DEPESAS PESSOAIS</t>
  </si>
  <si>
    <t>EDUCAÇÃO</t>
  </si>
  <si>
    <t>COMUNICAÇÃO</t>
  </si>
  <si>
    <t>ÍNDICE GERAL</t>
  </si>
  <si>
    <t>CARNE</t>
  </si>
  <si>
    <t>LEITE</t>
  </si>
  <si>
    <t>FEIJÃO</t>
  </si>
  <si>
    <t>ARROZ</t>
  </si>
  <si>
    <t>FAR. DE MANDIOCA</t>
  </si>
  <si>
    <t>TOMATE</t>
  </si>
  <si>
    <t>PÃO FRANCÊS</t>
  </si>
  <si>
    <t>CAFÉ</t>
  </si>
  <si>
    <t>BANANA</t>
  </si>
  <si>
    <t>AÇUCAR</t>
  </si>
  <si>
    <t>ÓLEO</t>
  </si>
  <si>
    <t>MANTEIGA</t>
  </si>
  <si>
    <t>PRODUTOS</t>
  </si>
  <si>
    <t>QUANT.</t>
  </si>
  <si>
    <t>UNIDADE</t>
  </si>
  <si>
    <t>R$ MÊS</t>
  </si>
  <si>
    <t>PARTICIPAÇÃO</t>
  </si>
  <si>
    <t xml:space="preserve">CARNE </t>
  </si>
  <si>
    <t>KG</t>
  </si>
  <si>
    <t>VARIAÇÃO</t>
  </si>
  <si>
    <t>L</t>
  </si>
  <si>
    <t>FARINHA DE MANDIOCA</t>
  </si>
  <si>
    <t xml:space="preserve">CAFÉ </t>
  </si>
  <si>
    <t>DZ</t>
  </si>
  <si>
    <t>ÓLEO DE SOJA</t>
  </si>
  <si>
    <t>900ML</t>
  </si>
  <si>
    <t>PRODUTOS E SERVIÇOS</t>
  </si>
  <si>
    <t>VARIAÇÕES %</t>
  </si>
  <si>
    <t>1º</t>
  </si>
  <si>
    <t>Arroz</t>
  </si>
  <si>
    <t>2º</t>
  </si>
  <si>
    <t xml:space="preserve">Feijão - mulatinho </t>
  </si>
  <si>
    <t>3º</t>
  </si>
  <si>
    <t xml:space="preserve">Feijão - massacar fradinho </t>
  </si>
  <si>
    <t>4º</t>
  </si>
  <si>
    <t>Feijão carioca (rajado)</t>
  </si>
  <si>
    <t>5º</t>
  </si>
  <si>
    <t>Farinha de arroz</t>
  </si>
  <si>
    <t>6º</t>
  </si>
  <si>
    <t>Macarrão</t>
  </si>
  <si>
    <t>7º</t>
  </si>
  <si>
    <t xml:space="preserve">Fubá de milho </t>
  </si>
  <si>
    <t>8º</t>
  </si>
  <si>
    <t>Flocos de milho</t>
  </si>
  <si>
    <t>9º</t>
  </si>
  <si>
    <t>Farinha de mandioca</t>
  </si>
  <si>
    <t>10º</t>
  </si>
  <si>
    <t>Batata-inglesa</t>
  </si>
  <si>
    <t>11º</t>
  </si>
  <si>
    <t>Inhame</t>
  </si>
  <si>
    <t>12º</t>
  </si>
  <si>
    <t>Mandioca (aipim)</t>
  </si>
  <si>
    <t>13º</t>
  </si>
  <si>
    <t>Tomate</t>
  </si>
  <si>
    <t>14º</t>
  </si>
  <si>
    <t>Cebola</t>
  </si>
  <si>
    <t>15º</t>
  </si>
  <si>
    <t>Açúcar cristal</t>
  </si>
  <si>
    <t>16º</t>
  </si>
  <si>
    <t xml:space="preserve">Chocolate em barra e bombom </t>
  </si>
  <si>
    <t>17º</t>
  </si>
  <si>
    <t xml:space="preserve">Sorvete </t>
  </si>
  <si>
    <t>18º</t>
  </si>
  <si>
    <t>Chocolate e achocolatado em pó</t>
  </si>
  <si>
    <t>19º</t>
  </si>
  <si>
    <t>Alface</t>
  </si>
  <si>
    <t>20º</t>
  </si>
  <si>
    <t>Coentro</t>
  </si>
  <si>
    <t>21º</t>
  </si>
  <si>
    <t xml:space="preserve">Banana - da - terra </t>
  </si>
  <si>
    <t>22º</t>
  </si>
  <si>
    <t>Abacaxi</t>
  </si>
  <si>
    <t>23º</t>
  </si>
  <si>
    <t>Banana - prata</t>
  </si>
  <si>
    <t>24º</t>
  </si>
  <si>
    <t>Maçã</t>
  </si>
  <si>
    <t>25º</t>
  </si>
  <si>
    <t>Mamão</t>
  </si>
  <si>
    <t>26º</t>
  </si>
  <si>
    <t>Manga</t>
  </si>
  <si>
    <t>27º</t>
  </si>
  <si>
    <t>Melancia</t>
  </si>
  <si>
    <t>28º</t>
  </si>
  <si>
    <t>Uva</t>
  </si>
  <si>
    <t>29º</t>
  </si>
  <si>
    <t>Laranja - pera</t>
  </si>
  <si>
    <t>30º</t>
  </si>
  <si>
    <t>Fígado</t>
  </si>
  <si>
    <t>31º</t>
  </si>
  <si>
    <t>Cupim</t>
  </si>
  <si>
    <t>32º</t>
  </si>
  <si>
    <t>Contrafilé</t>
  </si>
  <si>
    <t>33º</t>
  </si>
  <si>
    <t>Chã de dentro</t>
  </si>
  <si>
    <t>34º</t>
  </si>
  <si>
    <t>Alcatra</t>
  </si>
  <si>
    <t>35º</t>
  </si>
  <si>
    <t>Patinho</t>
  </si>
  <si>
    <t>36º</t>
  </si>
  <si>
    <t>Músculo</t>
  </si>
  <si>
    <t>37º</t>
  </si>
  <si>
    <t>Pá</t>
  </si>
  <si>
    <t>38º</t>
  </si>
  <si>
    <t>Acém</t>
  </si>
  <si>
    <t>39º</t>
  </si>
  <si>
    <t>Costela</t>
  </si>
  <si>
    <t>40º</t>
  </si>
  <si>
    <t>Corvina</t>
  </si>
  <si>
    <t>41º</t>
  </si>
  <si>
    <t>Cavalinha</t>
  </si>
  <si>
    <t>42º</t>
  </si>
  <si>
    <t>Sardinha</t>
  </si>
  <si>
    <t>43º</t>
  </si>
  <si>
    <t>Camarão</t>
  </si>
  <si>
    <t>44º</t>
  </si>
  <si>
    <t>Merluza</t>
  </si>
  <si>
    <t>45º</t>
  </si>
  <si>
    <t>Pescada</t>
  </si>
  <si>
    <t>46º</t>
  </si>
  <si>
    <t>Castanha</t>
  </si>
  <si>
    <t>47º</t>
  </si>
  <si>
    <t>Tilápia</t>
  </si>
  <si>
    <t>48º</t>
  </si>
  <si>
    <t>Salsicha</t>
  </si>
  <si>
    <t>49º</t>
  </si>
  <si>
    <t xml:space="preserve">Linguiça </t>
  </si>
  <si>
    <t>50º</t>
  </si>
  <si>
    <t>Mortadela</t>
  </si>
  <si>
    <t>51º</t>
  </si>
  <si>
    <t xml:space="preserve">Carne seca e de sol </t>
  </si>
  <si>
    <t>52º</t>
  </si>
  <si>
    <t>Hambúrguer</t>
  </si>
  <si>
    <t>53º</t>
  </si>
  <si>
    <t>Frango inteiro</t>
  </si>
  <si>
    <t>54º</t>
  </si>
  <si>
    <t>Frango em pedaços</t>
  </si>
  <si>
    <t>55º</t>
  </si>
  <si>
    <t>Ovo de galinha</t>
  </si>
  <si>
    <t>56º</t>
  </si>
  <si>
    <t>Leite longa vida</t>
  </si>
  <si>
    <t>57º</t>
  </si>
  <si>
    <t>Leite condensado</t>
  </si>
  <si>
    <t>58º</t>
  </si>
  <si>
    <t>Leite em pó</t>
  </si>
  <si>
    <t>59º</t>
  </si>
  <si>
    <t>Queijo</t>
  </si>
  <si>
    <t>60º</t>
  </si>
  <si>
    <t>Iogurte e bebidas lácteas</t>
  </si>
  <si>
    <t>61º</t>
  </si>
  <si>
    <t>Manteiga</t>
  </si>
  <si>
    <t>62º</t>
  </si>
  <si>
    <t>Leite com sabor</t>
  </si>
  <si>
    <t>63º</t>
  </si>
  <si>
    <t>Biscoito</t>
  </si>
  <si>
    <t>64º</t>
  </si>
  <si>
    <t>Pão francês</t>
  </si>
  <si>
    <t>65º</t>
  </si>
  <si>
    <t>Bolo</t>
  </si>
  <si>
    <t>66º</t>
  </si>
  <si>
    <t>Óleo de soja</t>
  </si>
  <si>
    <t>67º</t>
  </si>
  <si>
    <t>Margarina</t>
  </si>
  <si>
    <t>68º</t>
  </si>
  <si>
    <t>Suco de frutas</t>
  </si>
  <si>
    <t>69º</t>
  </si>
  <si>
    <t>Café moído</t>
  </si>
  <si>
    <t>70º</t>
  </si>
  <si>
    <t>Café solúvel</t>
  </si>
  <si>
    <t>71º</t>
  </si>
  <si>
    <t>Refrigerante e água mineral</t>
  </si>
  <si>
    <t>72º</t>
  </si>
  <si>
    <t>Cerveja</t>
  </si>
  <si>
    <t>73º</t>
  </si>
  <si>
    <t>Outras bebidas alcoólicas</t>
  </si>
  <si>
    <t>74º</t>
  </si>
  <si>
    <t>Sardinha em conserva</t>
  </si>
  <si>
    <t>75º</t>
  </si>
  <si>
    <t>Salsicha em conserva</t>
  </si>
  <si>
    <t>76º</t>
  </si>
  <si>
    <t>Carne em conserva</t>
  </si>
  <si>
    <t>77º</t>
  </si>
  <si>
    <t>Milho-verde em conserva</t>
  </si>
  <si>
    <t>78º</t>
  </si>
  <si>
    <t>Atomatado</t>
  </si>
  <si>
    <t>79º</t>
  </si>
  <si>
    <t>Alho</t>
  </si>
  <si>
    <t>80º</t>
  </si>
  <si>
    <t>Maionese</t>
  </si>
  <si>
    <t>81º</t>
  </si>
  <si>
    <t>Vinagre</t>
  </si>
  <si>
    <t>82º</t>
  </si>
  <si>
    <t>Caldo concentrado</t>
  </si>
  <si>
    <t>83º</t>
  </si>
  <si>
    <t>Tempero misto</t>
  </si>
  <si>
    <t>84º</t>
  </si>
  <si>
    <t>Refeição</t>
  </si>
  <si>
    <t>85º</t>
  </si>
  <si>
    <t>Lanche</t>
  </si>
  <si>
    <t>86º</t>
  </si>
  <si>
    <t>Café da manhã</t>
  </si>
  <si>
    <t>87º</t>
  </si>
  <si>
    <t>88º</t>
  </si>
  <si>
    <t>89º</t>
  </si>
  <si>
    <t>90º</t>
  </si>
  <si>
    <t>Doces</t>
  </si>
  <si>
    <t>91º</t>
  </si>
  <si>
    <t>Aluguel residencial</t>
  </si>
  <si>
    <t>92º</t>
  </si>
  <si>
    <t>Condomínio</t>
  </si>
  <si>
    <t>93º</t>
  </si>
  <si>
    <t>Taxa de água e esgoto</t>
  </si>
  <si>
    <t>94º</t>
  </si>
  <si>
    <t>Tinta</t>
  </si>
  <si>
    <t>95º</t>
  </si>
  <si>
    <t>Revestimento de piso e parede</t>
  </si>
  <si>
    <t>96º</t>
  </si>
  <si>
    <t>Cimento</t>
  </si>
  <si>
    <t>97º</t>
  </si>
  <si>
    <t>Tijolo</t>
  </si>
  <si>
    <t>98º</t>
  </si>
  <si>
    <t>Material hidráulico</t>
  </si>
  <si>
    <t>99º</t>
  </si>
  <si>
    <t>Mão de obra</t>
  </si>
  <si>
    <t>100º</t>
  </si>
  <si>
    <t>Areia</t>
  </si>
  <si>
    <t>101º</t>
  </si>
  <si>
    <t>Água sanitária</t>
  </si>
  <si>
    <t>102º</t>
  </si>
  <si>
    <t>Detergente</t>
  </si>
  <si>
    <t>103º</t>
  </si>
  <si>
    <t>Sabão em pó</t>
  </si>
  <si>
    <t>104º</t>
  </si>
  <si>
    <t>Sabão em barra</t>
  </si>
  <si>
    <t>105º</t>
  </si>
  <si>
    <t>Esponja de limpeza</t>
  </si>
  <si>
    <t>106º</t>
  </si>
  <si>
    <t>Gás de botijão</t>
  </si>
  <si>
    <t>107º</t>
  </si>
  <si>
    <t>Energia elétrica residencial</t>
  </si>
  <si>
    <t>108º</t>
  </si>
  <si>
    <t>Móvel para sala</t>
  </si>
  <si>
    <t>109º</t>
  </si>
  <si>
    <t>Móvel para quarto</t>
  </si>
  <si>
    <t>110º</t>
  </si>
  <si>
    <t>Móvel para copa e cozinha</t>
  </si>
  <si>
    <t>111º</t>
  </si>
  <si>
    <t>Móvel infantil</t>
  </si>
  <si>
    <t>112º</t>
  </si>
  <si>
    <t>Colchão</t>
  </si>
  <si>
    <t>113º</t>
  </si>
  <si>
    <t>Tapete</t>
  </si>
  <si>
    <t>114º</t>
  </si>
  <si>
    <t>Cortina</t>
  </si>
  <si>
    <t>115º</t>
  </si>
  <si>
    <t>Utensílios de metal</t>
  </si>
  <si>
    <t>116º</t>
  </si>
  <si>
    <t>Utensílios de vidro e louça</t>
  </si>
  <si>
    <t>117º</t>
  </si>
  <si>
    <t>Utensílios de plástico</t>
  </si>
  <si>
    <t>118º</t>
  </si>
  <si>
    <t>Utensílios diversos</t>
  </si>
  <si>
    <t>119º</t>
  </si>
  <si>
    <t>Roupa de cama</t>
  </si>
  <si>
    <t>120º</t>
  </si>
  <si>
    <t>Roupa de banho</t>
  </si>
  <si>
    <t>121º</t>
  </si>
  <si>
    <t>Refrigerador</t>
  </si>
  <si>
    <t>122º</t>
  </si>
  <si>
    <t>Máquina de lavar roupa</t>
  </si>
  <si>
    <t>123º</t>
  </si>
  <si>
    <t>Liquidificador</t>
  </si>
  <si>
    <t>124º</t>
  </si>
  <si>
    <t>Ventilador</t>
  </si>
  <si>
    <t>125º</t>
  </si>
  <si>
    <t>Fogão</t>
  </si>
  <si>
    <t>126º</t>
  </si>
  <si>
    <t>Televisor</t>
  </si>
  <si>
    <t>127º</t>
  </si>
  <si>
    <t>Aparelho de som</t>
  </si>
  <si>
    <t>128º</t>
  </si>
  <si>
    <t>Aparelho de DVD</t>
  </si>
  <si>
    <t>129º</t>
  </si>
  <si>
    <t>Antena</t>
  </si>
  <si>
    <t>130º</t>
  </si>
  <si>
    <t>Microcomputador</t>
  </si>
  <si>
    <t>131º</t>
  </si>
  <si>
    <t>Conserto de refrigerador</t>
  </si>
  <si>
    <t>132º</t>
  </si>
  <si>
    <t>Conserto de televisor</t>
  </si>
  <si>
    <t>133º</t>
  </si>
  <si>
    <t>Conserto de aparelho de som</t>
  </si>
  <si>
    <t>134º</t>
  </si>
  <si>
    <t>Reforma de estofado</t>
  </si>
  <si>
    <t>135º</t>
  </si>
  <si>
    <t>Calça comprida masculina</t>
  </si>
  <si>
    <t>136º</t>
  </si>
  <si>
    <t>Short e bermuda masculina</t>
  </si>
  <si>
    <t>137º</t>
  </si>
  <si>
    <t>Cueca</t>
  </si>
  <si>
    <t>138º</t>
  </si>
  <si>
    <t>Camisa/camiseta masculina</t>
  </si>
  <si>
    <t>139º</t>
  </si>
  <si>
    <t>Calça comprida feminina</t>
  </si>
  <si>
    <t>140º</t>
  </si>
  <si>
    <t>Saia</t>
  </si>
  <si>
    <t>141º</t>
  </si>
  <si>
    <t>Vestido</t>
  </si>
  <si>
    <t>142º</t>
  </si>
  <si>
    <t>Blusa</t>
  </si>
  <si>
    <t>143º</t>
  </si>
  <si>
    <t>Lingerie</t>
  </si>
  <si>
    <t>144º</t>
  </si>
  <si>
    <t>Bermuda e short feminino</t>
  </si>
  <si>
    <t>145º</t>
  </si>
  <si>
    <t>Calça comprida infantil</t>
  </si>
  <si>
    <t>146º</t>
  </si>
  <si>
    <t>Vestido infantil</t>
  </si>
  <si>
    <t>147º</t>
  </si>
  <si>
    <t>Bermuda e short infantil</t>
  </si>
  <si>
    <t>148º</t>
  </si>
  <si>
    <t>Camisa/camiseta infantil</t>
  </si>
  <si>
    <t>149º</t>
  </si>
  <si>
    <t>Conjunto infantil</t>
  </si>
  <si>
    <t>150º</t>
  </si>
  <si>
    <t>Sapato masculino</t>
  </si>
  <si>
    <t>151º</t>
  </si>
  <si>
    <t>Sapato feminino</t>
  </si>
  <si>
    <t>152º</t>
  </si>
  <si>
    <t>Sapato infantil</t>
  </si>
  <si>
    <t>153º</t>
  </si>
  <si>
    <t>Sandália/chinelo masculino</t>
  </si>
  <si>
    <t>154º</t>
  </si>
  <si>
    <t>Sandália/chinelo feminino</t>
  </si>
  <si>
    <t>155º</t>
  </si>
  <si>
    <t>Sandália/chinelo infantil</t>
  </si>
  <si>
    <t>156º</t>
  </si>
  <si>
    <t>Bolsa</t>
  </si>
  <si>
    <t>157º</t>
  </si>
  <si>
    <t>Tênis</t>
  </si>
  <si>
    <t>158º</t>
  </si>
  <si>
    <t>Bijuteria</t>
  </si>
  <si>
    <t>159º</t>
  </si>
  <si>
    <t xml:space="preserve">Jóia </t>
  </si>
  <si>
    <t>160º</t>
  </si>
  <si>
    <t>Relógio de pulso</t>
  </si>
  <si>
    <t>161º</t>
  </si>
  <si>
    <t xml:space="preserve">Tecido </t>
  </si>
  <si>
    <t>162º</t>
  </si>
  <si>
    <t>Artigos de armarinho</t>
  </si>
  <si>
    <t>163º</t>
  </si>
  <si>
    <t>Ônibus urbano</t>
  </si>
  <si>
    <t>164º</t>
  </si>
  <si>
    <t>Táxi</t>
  </si>
  <si>
    <t>165º</t>
  </si>
  <si>
    <t>Ônibus intermunicipal</t>
  </si>
  <si>
    <t>166º</t>
  </si>
  <si>
    <t>Ônibus interestadual</t>
  </si>
  <si>
    <t>167º</t>
  </si>
  <si>
    <t>Passagem aérea</t>
  </si>
  <si>
    <t>168º</t>
  </si>
  <si>
    <t>Automóvel novo</t>
  </si>
  <si>
    <t>169º</t>
  </si>
  <si>
    <t>Emplacamento e licença</t>
  </si>
  <si>
    <t>170º</t>
  </si>
  <si>
    <t>Óleo lubrificante</t>
  </si>
  <si>
    <t>171º</t>
  </si>
  <si>
    <t>Acessórios e peças</t>
  </si>
  <si>
    <t>172º</t>
  </si>
  <si>
    <t>Pneu</t>
  </si>
  <si>
    <t>173º</t>
  </si>
  <si>
    <t>Conserto de automóvel</t>
  </si>
  <si>
    <t>174º</t>
  </si>
  <si>
    <t>Automóvel usado</t>
  </si>
  <si>
    <t>175º</t>
  </si>
  <si>
    <t>Motocicleta</t>
  </si>
  <si>
    <t>176º</t>
  </si>
  <si>
    <t>Gasolina</t>
  </si>
  <si>
    <t>177º</t>
  </si>
  <si>
    <t>Etanol</t>
  </si>
  <si>
    <t>178º</t>
  </si>
  <si>
    <t>Gás veicular</t>
  </si>
  <si>
    <t>179º</t>
  </si>
  <si>
    <t>Anti-infeccioso e antibiótico</t>
  </si>
  <si>
    <t>180º</t>
  </si>
  <si>
    <t>Analgésico e antitérmico</t>
  </si>
  <si>
    <t>181º</t>
  </si>
  <si>
    <t>Anti-inflamatório e antirreumático</t>
  </si>
  <si>
    <t>182º</t>
  </si>
  <si>
    <t>Antigripal e antitussígeno</t>
  </si>
  <si>
    <t>183º</t>
  </si>
  <si>
    <t>Dermatológico</t>
  </si>
  <si>
    <t>184º</t>
  </si>
  <si>
    <t>Antialérgico e broncodilatador</t>
  </si>
  <si>
    <t>185º</t>
  </si>
  <si>
    <t>Gastroprotetor</t>
  </si>
  <si>
    <t>186º</t>
  </si>
  <si>
    <t>Vitamina e fortificante</t>
  </si>
  <si>
    <t>187º</t>
  </si>
  <si>
    <t>Hormônio</t>
  </si>
  <si>
    <t>188º</t>
  </si>
  <si>
    <t>Psicotrópico e anorexígeno</t>
  </si>
  <si>
    <t>189º</t>
  </si>
  <si>
    <t>Hipotensor e hipocolesterolêmico</t>
  </si>
  <si>
    <t>190º</t>
  </si>
  <si>
    <t>Oftalmológico</t>
  </si>
  <si>
    <t>191º</t>
  </si>
  <si>
    <t>Óculos sem grau</t>
  </si>
  <si>
    <t>192º</t>
  </si>
  <si>
    <t>Lentes de óculos e de contato</t>
  </si>
  <si>
    <t>193º</t>
  </si>
  <si>
    <t>Médico</t>
  </si>
  <si>
    <t>194º</t>
  </si>
  <si>
    <t>Dentista</t>
  </si>
  <si>
    <t>195º</t>
  </si>
  <si>
    <t>Aparelho ortodôntico</t>
  </si>
  <si>
    <t>196º</t>
  </si>
  <si>
    <t>Exame de laboratório</t>
  </si>
  <si>
    <t>197º</t>
  </si>
  <si>
    <t>Hospitalização e cirurgia</t>
  </si>
  <si>
    <t>198º</t>
  </si>
  <si>
    <t>Exame de imagem</t>
  </si>
  <si>
    <t>199º</t>
  </si>
  <si>
    <t>Plano de saúde</t>
  </si>
  <si>
    <t>200º</t>
  </si>
  <si>
    <t>Produto para cabelo</t>
  </si>
  <si>
    <t>201º</t>
  </si>
  <si>
    <t>Fralda descartável</t>
  </si>
  <si>
    <t>202º</t>
  </si>
  <si>
    <t>Produto para pele</t>
  </si>
  <si>
    <t>203º</t>
  </si>
  <si>
    <t>Produto para higiene bucal</t>
  </si>
  <si>
    <t>204º</t>
  </si>
  <si>
    <t>Produto para unha</t>
  </si>
  <si>
    <t>205º</t>
  </si>
  <si>
    <t>Perfume</t>
  </si>
  <si>
    <t>206º</t>
  </si>
  <si>
    <t>Desodorante</t>
  </si>
  <si>
    <t>207º</t>
  </si>
  <si>
    <t>Absorvente higiênico</t>
  </si>
  <si>
    <t>208º</t>
  </si>
  <si>
    <t>Sabonete</t>
  </si>
  <si>
    <t>209º</t>
  </si>
  <si>
    <t>Papel higiênico</t>
  </si>
  <si>
    <t>210º</t>
  </si>
  <si>
    <t>Artigos de maquiagem</t>
  </si>
  <si>
    <t>211º</t>
  </si>
  <si>
    <t>Costureira</t>
  </si>
  <si>
    <t>212º</t>
  </si>
  <si>
    <t>Manicure</t>
  </si>
  <si>
    <t>213º</t>
  </si>
  <si>
    <t>Cabelereiro</t>
  </si>
  <si>
    <t>214º</t>
  </si>
  <si>
    <t>Empregado doméstico</t>
  </si>
  <si>
    <t>215º</t>
  </si>
  <si>
    <t>Cartório</t>
  </si>
  <si>
    <t>216º</t>
  </si>
  <si>
    <t>Serviço bancário</t>
  </si>
  <si>
    <t>217º</t>
  </si>
  <si>
    <t>Cinema</t>
  </si>
  <si>
    <t>218º</t>
  </si>
  <si>
    <t>CD e DVD</t>
  </si>
  <si>
    <t>219º</t>
  </si>
  <si>
    <t>Tratamento de animais</t>
  </si>
  <si>
    <t>220º</t>
  </si>
  <si>
    <t>Bicicleta</t>
  </si>
  <si>
    <t>221º</t>
  </si>
  <si>
    <t>Alimento para animais</t>
  </si>
  <si>
    <t>222º</t>
  </si>
  <si>
    <t>Brinquedo</t>
  </si>
  <si>
    <t>223º</t>
  </si>
  <si>
    <t>Locação de DVD</t>
  </si>
  <si>
    <t>224º</t>
  </si>
  <si>
    <t>Festas diversas</t>
  </si>
  <si>
    <t>225º</t>
  </si>
  <si>
    <t>Jogos de azar</t>
  </si>
  <si>
    <t>226º</t>
  </si>
  <si>
    <t>Hotel</t>
  </si>
  <si>
    <t>227º</t>
  </si>
  <si>
    <t>Cigarro</t>
  </si>
  <si>
    <t>228º</t>
  </si>
  <si>
    <t>Máquina fotográfica</t>
  </si>
  <si>
    <t>229º</t>
  </si>
  <si>
    <t>Revelação e cópia</t>
  </si>
  <si>
    <t>230º</t>
  </si>
  <si>
    <t>Creche</t>
  </si>
  <si>
    <t>231º</t>
  </si>
  <si>
    <t>Educação infantil</t>
  </si>
  <si>
    <t>232º</t>
  </si>
  <si>
    <t>Ensino fundamental</t>
  </si>
  <si>
    <t>233º</t>
  </si>
  <si>
    <t>Ensino médio</t>
  </si>
  <si>
    <t>234º</t>
  </si>
  <si>
    <t>Ensino superior</t>
  </si>
  <si>
    <t>235º</t>
  </si>
  <si>
    <t>Pós-graduação</t>
  </si>
  <si>
    <t>236º</t>
  </si>
  <si>
    <t>Revista</t>
  </si>
  <si>
    <t>237º</t>
  </si>
  <si>
    <t>Livro</t>
  </si>
  <si>
    <t>238º</t>
  </si>
  <si>
    <t>Caderno</t>
  </si>
  <si>
    <t>239º</t>
  </si>
  <si>
    <t>Fotocópia</t>
  </si>
  <si>
    <t>240º</t>
  </si>
  <si>
    <t>Artigos de papelaria</t>
  </si>
  <si>
    <t>241º</t>
  </si>
  <si>
    <t>Curso preparatório</t>
  </si>
  <si>
    <t>242º</t>
  </si>
  <si>
    <t>Curso de informática</t>
  </si>
  <si>
    <t>243º</t>
  </si>
  <si>
    <t>Atividades físicas</t>
  </si>
  <si>
    <t>244º</t>
  </si>
  <si>
    <t>Telefone fixo</t>
  </si>
  <si>
    <t>245º</t>
  </si>
  <si>
    <t>Telefone celular</t>
  </si>
  <si>
    <t>246º</t>
  </si>
  <si>
    <t>Acesso à internet</t>
  </si>
  <si>
    <t>247º</t>
  </si>
  <si>
    <t>Aparelho telefônico</t>
  </si>
  <si>
    <t>248º</t>
  </si>
  <si>
    <t>Telefone com internet - pacote</t>
  </si>
  <si>
    <t>ORDEM</t>
  </si>
  <si>
    <t>TABELA DE GRUPOS</t>
  </si>
  <si>
    <t>%ANO</t>
  </si>
  <si>
    <t>%6M</t>
  </si>
  <si>
    <t>%12M</t>
  </si>
  <si>
    <t>TABELA DE PRODUTOS (ACUMULADO DO ANO)</t>
  </si>
  <si>
    <t>P.MÉDIOS</t>
  </si>
  <si>
    <t>ITENS</t>
  </si>
  <si>
    <t>PR.MÉDIO</t>
  </si>
  <si>
    <t>ALCATRA</t>
  </si>
  <si>
    <t>CHÃ DENTR.</t>
  </si>
  <si>
    <t>FRANGO INT</t>
  </si>
  <si>
    <t>ACÉM</t>
  </si>
  <si>
    <t>PATINHO</t>
  </si>
  <si>
    <t>MÉDIA</t>
  </si>
  <si>
    <t>DADOS ABERTOS DO ÍNDICE DE PREÇOS AO CONSUMIDOR - MARÇO DE 2018</t>
  </si>
  <si>
    <t>ACUMULADO</t>
  </si>
  <si>
    <t>ACUM (%)</t>
  </si>
  <si>
    <t>NO MÊS</t>
  </si>
  <si>
    <t>ANÁLISE DA CESTA BÁSICA  - MARÇO 2018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</si>
</sst>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"/>
    <numFmt numFmtId="165" formatCode="0.0000"/>
    <numFmt numFmtId="166" formatCode="0.0"/>
    <numFmt numFmtId="167" formatCode="0.000"/>
    <numFmt numFmtId="168" formatCode="0.000000"/>
    <numFmt numFmtId="169" formatCode="0.0000000"/>
    <numFmt numFmtId="170" formatCode="0.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30"/>
      <name val="Calibri"/>
      <family val="2"/>
    </font>
    <font>
      <sz val="11"/>
      <color indexed="53"/>
      <name val="Calibri"/>
      <family val="2"/>
    </font>
    <font>
      <b/>
      <sz val="30"/>
      <color indexed="8"/>
      <name val="Calibri"/>
      <family val="2"/>
    </font>
    <font>
      <b/>
      <sz val="9"/>
      <color indexed="56"/>
      <name val="Calibri"/>
      <family val="2"/>
    </font>
    <font>
      <sz val="9"/>
      <color indexed="56"/>
      <name val="Calibri"/>
      <family val="2"/>
    </font>
    <font>
      <sz val="9"/>
      <color indexed="6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theme="5" tint="-0.24997000396251678"/>
      <name val="Calibri"/>
      <family val="2"/>
    </font>
    <font>
      <sz val="11"/>
      <color rgb="FF0070C0"/>
      <name val="Calibri"/>
      <family val="2"/>
    </font>
    <font>
      <sz val="11"/>
      <color theme="9" tint="-0.24997000396251678"/>
      <name val="Calibri"/>
      <family val="2"/>
    </font>
    <font>
      <b/>
      <sz val="30"/>
      <color theme="1"/>
      <name val="Calibri"/>
      <family val="2"/>
    </font>
    <font>
      <b/>
      <sz val="9"/>
      <color theme="3"/>
      <name val="Calibri"/>
      <family val="2"/>
    </font>
    <font>
      <sz val="9"/>
      <color rgb="FF002060"/>
      <name val="Calibri"/>
      <family val="2"/>
    </font>
    <font>
      <sz val="9"/>
      <color theme="5" tint="-0.24997000396251678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2" fontId="46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2" fontId="4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5" fillId="18" borderId="10" xfId="0" applyFont="1" applyFill="1" applyBorder="1" applyAlignment="1">
      <alignment/>
    </xf>
    <xf numFmtId="165" fontId="45" fillId="0" borderId="10" xfId="0" applyNumberFormat="1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165" fontId="48" fillId="0" borderId="0" xfId="0" applyNumberFormat="1" applyFont="1" applyFill="1" applyBorder="1" applyAlignment="1">
      <alignment/>
    </xf>
    <xf numFmtId="165" fontId="49" fillId="0" borderId="0" xfId="0" applyNumberFormat="1" applyFont="1" applyFill="1" applyBorder="1" applyAlignment="1">
      <alignment/>
    </xf>
    <xf numFmtId="165" fontId="50" fillId="0" borderId="0" xfId="0" applyNumberFormat="1" applyFont="1" applyFill="1" applyBorder="1" applyAlignment="1">
      <alignment/>
    </xf>
    <xf numFmtId="2" fontId="48" fillId="0" borderId="0" xfId="0" applyNumberFormat="1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45" fillId="0" borderId="10" xfId="0" applyFont="1" applyFill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51" fillId="0" borderId="0" xfId="0" applyFont="1" applyAlignment="1">
      <alignment/>
    </xf>
    <xf numFmtId="0" fontId="45" fillId="18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52" fillId="13" borderId="10" xfId="0" applyFont="1" applyFill="1" applyBorder="1" applyAlignment="1">
      <alignment/>
    </xf>
    <xf numFmtId="164" fontId="46" fillId="0" borderId="10" xfId="0" applyNumberFormat="1" applyFont="1" applyFill="1" applyBorder="1" applyAlignment="1">
      <alignment horizontal="center"/>
    </xf>
    <xf numFmtId="165" fontId="46" fillId="0" borderId="10" xfId="0" applyNumberFormat="1" applyFont="1" applyBorder="1" applyAlignment="1">
      <alignment/>
    </xf>
    <xf numFmtId="165" fontId="53" fillId="0" borderId="10" xfId="0" applyNumberFormat="1" applyFont="1" applyBorder="1" applyAlignment="1">
      <alignment/>
    </xf>
    <xf numFmtId="2" fontId="46" fillId="0" borderId="10" xfId="0" applyNumberFormat="1" applyFont="1" applyBorder="1" applyAlignment="1">
      <alignment/>
    </xf>
    <xf numFmtId="2" fontId="53" fillId="0" borderId="10" xfId="0" applyNumberFormat="1" applyFont="1" applyBorder="1" applyAlignment="1">
      <alignment/>
    </xf>
    <xf numFmtId="2" fontId="54" fillId="0" borderId="10" xfId="0" applyNumberFormat="1" applyFont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/>
    </xf>
    <xf numFmtId="2" fontId="46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5" fillId="18" borderId="10" xfId="0" applyFont="1" applyFill="1" applyBorder="1" applyAlignment="1">
      <alignment horizontal="left"/>
    </xf>
    <xf numFmtId="0" fontId="0" fillId="18" borderId="10" xfId="0" applyFill="1" applyBorder="1" applyAlignment="1">
      <alignment/>
    </xf>
    <xf numFmtId="16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46" fillId="27" borderId="10" xfId="0" applyFont="1" applyFill="1" applyBorder="1" applyAlignment="1">
      <alignment/>
    </xf>
    <xf numFmtId="0" fontId="46" fillId="35" borderId="10" xfId="0" applyFont="1" applyFill="1" applyBorder="1" applyAlignment="1">
      <alignment/>
    </xf>
    <xf numFmtId="2" fontId="46" fillId="0" borderId="11" xfId="0" applyNumberFormat="1" applyFont="1" applyBorder="1" applyAlignment="1">
      <alignment/>
    </xf>
    <xf numFmtId="2" fontId="46" fillId="0" borderId="12" xfId="0" applyNumberFormat="1" applyFont="1" applyBorder="1" applyAlignment="1">
      <alignment/>
    </xf>
    <xf numFmtId="2" fontId="46" fillId="0" borderId="13" xfId="0" applyNumberFormat="1" applyFont="1" applyBorder="1" applyAlignment="1">
      <alignment/>
    </xf>
    <xf numFmtId="2" fontId="46" fillId="27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2" fontId="0" fillId="0" borderId="11" xfId="0" applyNumberFormat="1" applyBorder="1" applyAlignment="1">
      <alignment/>
    </xf>
    <xf numFmtId="0" fontId="0" fillId="36" borderId="14" xfId="0" applyFill="1" applyBorder="1" applyAlignment="1">
      <alignment/>
    </xf>
    <xf numFmtId="2" fontId="0" fillId="18" borderId="1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 horizontal="center"/>
    </xf>
    <xf numFmtId="0" fontId="47" fillId="1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1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7" fillId="13" borderId="15" xfId="0" applyFont="1" applyFill="1" applyBorder="1" applyAlignment="1">
      <alignment horizontal="center"/>
    </xf>
    <xf numFmtId="0" fontId="47" fillId="13" borderId="16" xfId="0" applyFont="1" applyFill="1" applyBorder="1" applyAlignment="1">
      <alignment horizontal="center"/>
    </xf>
    <xf numFmtId="0" fontId="47" fillId="13" borderId="17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2" fontId="46" fillId="0" borderId="10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0</xdr:rowOff>
    </xdr:from>
    <xdr:to>
      <xdr:col>2</xdr:col>
      <xdr:colOff>85725</xdr:colOff>
      <xdr:row>4</xdr:row>
      <xdr:rowOff>9525</xdr:rowOff>
    </xdr:to>
    <xdr:pic>
      <xdr:nvPicPr>
        <xdr:cNvPr id="1" name="Imagem 6"/>
        <xdr:cNvPicPr preferRelativeResize="1">
          <a:picLocks noChangeAspect="1"/>
        </xdr:cNvPicPr>
      </xdr:nvPicPr>
      <xdr:blipFill>
        <a:blip r:embed="rId1"/>
        <a:srcRect l="4255" t="29742" r="48666" b="52821"/>
        <a:stretch>
          <a:fillRect/>
        </a:stretch>
      </xdr:blipFill>
      <xdr:spPr>
        <a:xfrm>
          <a:off x="266700" y="0"/>
          <a:ext cx="1990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</xdr:row>
      <xdr:rowOff>19050</xdr:rowOff>
    </xdr:from>
    <xdr:to>
      <xdr:col>1</xdr:col>
      <xdr:colOff>400050</xdr:colOff>
      <xdr:row>6</xdr:row>
      <xdr:rowOff>171450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1"/>
        <a:srcRect l="57179" t="29127" r="8975" b="51179"/>
        <a:stretch>
          <a:fillRect/>
        </a:stretch>
      </xdr:blipFill>
      <xdr:spPr>
        <a:xfrm>
          <a:off x="323850" y="638175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0"/>
  <sheetViews>
    <sheetView tabSelected="1" zoomScalePageLayoutView="0" workbookViewId="0" topLeftCell="A1">
      <selection activeCell="S27" sqref="S27"/>
    </sheetView>
  </sheetViews>
  <sheetFormatPr defaultColWidth="9.140625" defaultRowHeight="15"/>
  <cols>
    <col min="1" max="1" width="23.140625" style="0" bestFit="1" customWidth="1"/>
    <col min="2" max="2" width="9.421875" style="0" customWidth="1"/>
    <col min="4" max="4" width="8.8515625" style="0" customWidth="1"/>
    <col min="5" max="5" width="9.140625" style="0" customWidth="1"/>
    <col min="6" max="6" width="14.28125" style="0" bestFit="1" customWidth="1"/>
    <col min="15" max="15" width="10.140625" style="0" customWidth="1"/>
    <col min="16" max="16" width="8.57421875" style="0" bestFit="1" customWidth="1"/>
    <col min="17" max="17" width="9.00390625" style="0" customWidth="1"/>
    <col min="18" max="18" width="11.28125" style="0" bestFit="1" customWidth="1"/>
    <col min="19" max="19" width="12.7109375" style="0" bestFit="1" customWidth="1"/>
    <col min="24" max="24" width="32.28125" style="0" bestFit="1" customWidth="1"/>
    <col min="25" max="25" width="13.28125" style="0" bestFit="1" customWidth="1"/>
  </cols>
  <sheetData>
    <row r="1" spans="1:19" ht="18.75" customHeight="1">
      <c r="A1" s="60"/>
      <c r="B1" s="60"/>
      <c r="C1" s="61" t="s">
        <v>562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5" customHeight="1">
      <c r="A2" s="60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5" customHeight="1">
      <c r="A3" s="60"/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15" customHeight="1">
      <c r="A4" s="60"/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15" customHeight="1">
      <c r="A5" s="60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ht="15" customHeight="1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15" customHeight="1">
      <c r="A7" s="60"/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9" spans="6:11" ht="15" customHeight="1">
      <c r="F9" s="27"/>
      <c r="G9" s="27"/>
      <c r="H9" s="27"/>
      <c r="I9" s="27"/>
      <c r="J9" s="27"/>
      <c r="K9" s="27"/>
    </row>
    <row r="11" spans="5:12" ht="15">
      <c r="E11" s="64" t="s">
        <v>548</v>
      </c>
      <c r="F11" s="65"/>
      <c r="G11" s="65"/>
      <c r="H11" s="65"/>
      <c r="I11" s="65"/>
      <c r="J11" s="65"/>
      <c r="K11" s="65"/>
      <c r="L11" s="66"/>
    </row>
    <row r="12" spans="1:25" ht="15">
      <c r="A12" s="59" t="s">
        <v>0</v>
      </c>
      <c r="B12" s="59" t="s">
        <v>5</v>
      </c>
      <c r="C12" s="59" t="s">
        <v>6</v>
      </c>
      <c r="D12" s="59" t="s">
        <v>7</v>
      </c>
      <c r="E12" s="59" t="s">
        <v>8</v>
      </c>
      <c r="F12" s="59" t="s">
        <v>9</v>
      </c>
      <c r="G12" s="59" t="s">
        <v>10</v>
      </c>
      <c r="H12" s="59" t="s">
        <v>11</v>
      </c>
      <c r="I12" s="59" t="s">
        <v>12</v>
      </c>
      <c r="J12" s="59" t="s">
        <v>1</v>
      </c>
      <c r="K12" s="59" t="s">
        <v>2</v>
      </c>
      <c r="L12" s="59" t="s">
        <v>3</v>
      </c>
      <c r="M12" s="59" t="s">
        <v>4</v>
      </c>
      <c r="N12" s="59" t="s">
        <v>13</v>
      </c>
      <c r="O12" s="59" t="s">
        <v>14</v>
      </c>
      <c r="P12" s="59" t="s">
        <v>15</v>
      </c>
      <c r="Q12" s="59" t="s">
        <v>549</v>
      </c>
      <c r="R12" s="59" t="s">
        <v>550</v>
      </c>
      <c r="S12" s="59" t="s">
        <v>551</v>
      </c>
      <c r="W12" s="22" t="s">
        <v>547</v>
      </c>
      <c r="X12" s="22" t="s">
        <v>52</v>
      </c>
      <c r="Y12" s="23" t="s">
        <v>53</v>
      </c>
    </row>
    <row r="13" spans="1:25" ht="15">
      <c r="A13" s="30" t="s">
        <v>16</v>
      </c>
      <c r="B13" s="63">
        <v>1.0031513225559003</v>
      </c>
      <c r="C13" s="31">
        <v>0.999037270630152</v>
      </c>
      <c r="D13" s="31">
        <v>1.0053550848864694</v>
      </c>
      <c r="E13" s="31">
        <v>0.9982840443683364</v>
      </c>
      <c r="F13" s="31">
        <v>0.998558718201276</v>
      </c>
      <c r="G13" s="31">
        <v>0.9929091119691998</v>
      </c>
      <c r="H13" s="31">
        <v>0.9997021919456102</v>
      </c>
      <c r="I13" s="31">
        <v>1.0015934056647615</v>
      </c>
      <c r="J13" s="31">
        <v>1.0039606472898583</v>
      </c>
      <c r="K13" s="31">
        <v>1.00537460913589</v>
      </c>
      <c r="L13" s="31">
        <v>0.9989017192563335</v>
      </c>
      <c r="M13" s="31">
        <v>0.9995191888166765</v>
      </c>
      <c r="N13" s="32">
        <f>K13*L13*M13</f>
        <v>1.0037875611108131</v>
      </c>
      <c r="O13" s="32">
        <f>H13*I13*J13*K13*L13*M13</f>
        <v>1.0090683869875818</v>
      </c>
      <c r="P13" s="33">
        <f>B13*C13*D13*E13*F13*G13*H13*I13*J13*K13*L13*M13</f>
        <v>1.0062953218213166</v>
      </c>
      <c r="Q13" s="34">
        <f>(N13-1)*100</f>
        <v>0.37875611108131313</v>
      </c>
      <c r="R13" s="35">
        <f>(O13-1)*100</f>
        <v>0.9068386987581833</v>
      </c>
      <c r="S13" s="36">
        <f>(P13-1)*100</f>
        <v>0.6295321821316646</v>
      </c>
      <c r="W13" s="24" t="s">
        <v>54</v>
      </c>
      <c r="X13" s="21" t="s">
        <v>55</v>
      </c>
      <c r="Y13" s="26">
        <v>0.11894406995480722</v>
      </c>
    </row>
    <row r="14" spans="1:25" ht="15">
      <c r="A14" s="30" t="s">
        <v>17</v>
      </c>
      <c r="B14" s="63">
        <v>0.9967910217884175</v>
      </c>
      <c r="C14" s="31">
        <v>1.0028172841573875</v>
      </c>
      <c r="D14" s="31">
        <v>0.9976692939415444</v>
      </c>
      <c r="E14" s="31">
        <v>1.0084724528438493</v>
      </c>
      <c r="F14" s="31">
        <v>1.0078392097805433</v>
      </c>
      <c r="G14" s="31">
        <v>1.0057616610991615</v>
      </c>
      <c r="H14" s="31">
        <v>1.0155625199847855</v>
      </c>
      <c r="I14" s="31">
        <v>1.0025333794542788</v>
      </c>
      <c r="J14" s="31">
        <v>1.004426887823646</v>
      </c>
      <c r="K14" s="31">
        <v>1.0018235977411598</v>
      </c>
      <c r="L14" s="31">
        <v>0.9977509004482888</v>
      </c>
      <c r="M14" s="31">
        <v>1.0050379888367413</v>
      </c>
      <c r="N14" s="32">
        <f aca="true" t="shared" si="0" ref="N14:N22">K14*L14*M14</f>
        <v>1.0046062212368825</v>
      </c>
      <c r="O14" s="32">
        <f>H14*I14*J14*K14*L14*M14</f>
        <v>1.0273530136646243</v>
      </c>
      <c r="P14" s="33">
        <f aca="true" t="shared" si="1" ref="P14:P21">B14*C14*D14*E14*F14*G14*H14*I14*J14*K14*L14*M14</f>
        <v>1.0473277241782044</v>
      </c>
      <c r="Q14" s="34">
        <f aca="true" t="shared" si="2" ref="Q14:S21">(N14-1)*100</f>
        <v>0.46062212368824795</v>
      </c>
      <c r="R14" s="35">
        <f t="shared" si="2"/>
        <v>2.735301366462428</v>
      </c>
      <c r="S14" s="36">
        <f t="shared" si="2"/>
        <v>4.732772417820441</v>
      </c>
      <c r="W14" s="24" t="s">
        <v>56</v>
      </c>
      <c r="X14" s="21" t="s">
        <v>57</v>
      </c>
      <c r="Y14" s="26">
        <v>0</v>
      </c>
    </row>
    <row r="15" spans="1:25" ht="15">
      <c r="A15" s="30" t="s">
        <v>18</v>
      </c>
      <c r="B15" s="63">
        <v>1.0022136035232816</v>
      </c>
      <c r="C15" s="31">
        <v>1.0003392448598762</v>
      </c>
      <c r="D15" s="31">
        <v>0.9979716732849961</v>
      </c>
      <c r="E15" s="31">
        <v>1.003085533165938</v>
      </c>
      <c r="F15" s="31">
        <v>0.9959810198031235</v>
      </c>
      <c r="G15" s="31">
        <v>0.99948877304602</v>
      </c>
      <c r="H15" s="31">
        <v>0.9991708526568037</v>
      </c>
      <c r="I15" s="31">
        <v>1.0016111344882828</v>
      </c>
      <c r="J15" s="31">
        <v>1.0002760875386676</v>
      </c>
      <c r="K15" s="31">
        <v>1.000101801831324</v>
      </c>
      <c r="L15" s="31">
        <v>1.0016915478212995</v>
      </c>
      <c r="M15" s="31">
        <v>1.0029279370071347</v>
      </c>
      <c r="N15" s="32">
        <f t="shared" si="0"/>
        <v>1.0047267101814372</v>
      </c>
      <c r="O15" s="32">
        <f>H15*I15*J15*K15*L15*M15</f>
        <v>1.0057886604422592</v>
      </c>
      <c r="P15" s="33">
        <f>B15*C15*D15*E15*F15*G15*H15*I15*J15*K15*L15*M15</f>
        <v>1.0048459793740412</v>
      </c>
      <c r="Q15" s="34">
        <f t="shared" si="2"/>
        <v>0.47267101814372214</v>
      </c>
      <c r="R15" s="35">
        <f t="shared" si="2"/>
        <v>0.578866044225923</v>
      </c>
      <c r="S15" s="36">
        <f t="shared" si="2"/>
        <v>0.4845979374041187</v>
      </c>
      <c r="W15" s="24" t="s">
        <v>58</v>
      </c>
      <c r="X15" s="21" t="s">
        <v>59</v>
      </c>
      <c r="Y15" s="26">
        <v>0.5827801145289913</v>
      </c>
    </row>
    <row r="16" spans="1:25" ht="15">
      <c r="A16" s="30" t="s">
        <v>19</v>
      </c>
      <c r="B16" s="63">
        <v>1.00400687766107</v>
      </c>
      <c r="C16" s="31">
        <v>1.0015633777110875</v>
      </c>
      <c r="D16" s="31">
        <v>1.0017997065469468</v>
      </c>
      <c r="E16" s="31">
        <v>0.9977740323470313</v>
      </c>
      <c r="F16" s="31">
        <v>0.9977535303443896</v>
      </c>
      <c r="G16" s="31">
        <v>1.000212013068058</v>
      </c>
      <c r="H16" s="31">
        <v>0.9988249796279669</v>
      </c>
      <c r="I16" s="31">
        <v>1.0008103985455639</v>
      </c>
      <c r="J16" s="31">
        <v>1.0042800016212796</v>
      </c>
      <c r="K16" s="31">
        <v>0.9972919725473491</v>
      </c>
      <c r="L16" s="31">
        <v>1.0038424814521694</v>
      </c>
      <c r="M16" s="31">
        <v>1.00304651686305</v>
      </c>
      <c r="N16" s="32">
        <f>K16*L16*M16</f>
        <v>1.0041739897498805</v>
      </c>
      <c r="O16" s="32">
        <f>H16*I16*J16*K16*L16*M16</f>
        <v>1.008103184901963</v>
      </c>
      <c r="P16" s="33">
        <f t="shared" si="1"/>
        <v>1.0112267450210073</v>
      </c>
      <c r="Q16" s="34">
        <f t="shared" si="2"/>
        <v>0.417398974988048</v>
      </c>
      <c r="R16" s="35">
        <f t="shared" si="2"/>
        <v>0.8103184901963045</v>
      </c>
      <c r="S16" s="36">
        <f t="shared" si="2"/>
        <v>1.122674502100729</v>
      </c>
      <c r="W16" s="24" t="s">
        <v>60</v>
      </c>
      <c r="X16" s="21" t="s">
        <v>61</v>
      </c>
      <c r="Y16" s="26">
        <v>-3.516551393898526</v>
      </c>
    </row>
    <row r="17" spans="1:25" ht="15">
      <c r="A17" s="30" t="s">
        <v>20</v>
      </c>
      <c r="B17" s="63">
        <v>0.9998289167529577</v>
      </c>
      <c r="C17" s="31">
        <v>0.9997587978086601</v>
      </c>
      <c r="D17" s="31">
        <v>1.0020356593730273</v>
      </c>
      <c r="E17" s="31">
        <v>1.0015948395170169</v>
      </c>
      <c r="F17" s="31">
        <v>1.004809973362832</v>
      </c>
      <c r="G17" s="31">
        <v>1.0107374511018592</v>
      </c>
      <c r="H17" s="31">
        <v>0.9979432687663667</v>
      </c>
      <c r="I17" s="31">
        <v>1.0023416930763225</v>
      </c>
      <c r="J17" s="31">
        <v>1.0028575931192136</v>
      </c>
      <c r="K17" s="31">
        <v>1.002354643426724</v>
      </c>
      <c r="L17" s="31">
        <v>1.0158537376215366</v>
      </c>
      <c r="M17" s="31">
        <v>0.9989419185183449</v>
      </c>
      <c r="N17" s="32">
        <f t="shared" si="0"/>
        <v>1.0171683240168121</v>
      </c>
      <c r="O17" s="32">
        <f>H17*I17*J17*K17*L17*M17</f>
        <v>1.0203607467467315</v>
      </c>
      <c r="P17" s="33">
        <f t="shared" si="1"/>
        <v>1.0396142435159454</v>
      </c>
      <c r="Q17" s="34">
        <f t="shared" si="2"/>
        <v>1.716832401681212</v>
      </c>
      <c r="R17" s="35">
        <f t="shared" si="2"/>
        <v>2.0360746746731495</v>
      </c>
      <c r="S17" s="36">
        <f t="shared" si="2"/>
        <v>3.9614243515945446</v>
      </c>
      <c r="W17" s="24" t="s">
        <v>62</v>
      </c>
      <c r="X17" s="21" t="s">
        <v>63</v>
      </c>
      <c r="Y17" s="26">
        <v>0.03327040122520497</v>
      </c>
    </row>
    <row r="18" spans="1:25" ht="15">
      <c r="A18" s="30" t="s">
        <v>21</v>
      </c>
      <c r="B18" s="63">
        <v>1.0061440399701622</v>
      </c>
      <c r="C18" s="31">
        <v>0.9997621631564468</v>
      </c>
      <c r="D18" s="31">
        <v>1.0095468558187293</v>
      </c>
      <c r="E18" s="31">
        <v>1.0094787211494485</v>
      </c>
      <c r="F18" s="31">
        <v>1.0042695458928195</v>
      </c>
      <c r="G18" s="31">
        <v>1.0005660728272059</v>
      </c>
      <c r="H18" s="31">
        <v>1.0022911702348818</v>
      </c>
      <c r="I18" s="31">
        <v>1.0010561796692854</v>
      </c>
      <c r="J18" s="31">
        <v>1.0027939264235408</v>
      </c>
      <c r="K18" s="31">
        <v>1.0051942916906806</v>
      </c>
      <c r="L18" s="31">
        <v>0.9999388313197921</v>
      </c>
      <c r="M18" s="31">
        <v>1.002110131359241</v>
      </c>
      <c r="N18" s="32">
        <f>K18*L18*M18</f>
        <v>1.007253767535134</v>
      </c>
      <c r="O18" s="32">
        <f>H18*I18*J18*K18*L18*M18</f>
        <v>1.0134514555928325</v>
      </c>
      <c r="P18" s="33">
        <f>B18*C18*D18*E18*F18*G18*H18*I18*J18*K18*L18*M18</f>
        <v>1.0439495740587383</v>
      </c>
      <c r="Q18" s="34">
        <f t="shared" si="2"/>
        <v>0.725376753513407</v>
      </c>
      <c r="R18" s="35">
        <f t="shared" si="2"/>
        <v>1.345145559283245</v>
      </c>
      <c r="S18" s="36">
        <f t="shared" si="2"/>
        <v>4.394957405873834</v>
      </c>
      <c r="W18" s="24" t="s">
        <v>64</v>
      </c>
      <c r="X18" s="21" t="s">
        <v>65</v>
      </c>
      <c r="Y18" s="26">
        <v>1.4397515583219445</v>
      </c>
    </row>
    <row r="19" spans="1:25" ht="15">
      <c r="A19" s="30" t="s">
        <v>22</v>
      </c>
      <c r="B19" s="63">
        <v>1.0002799633506203</v>
      </c>
      <c r="C19" s="31">
        <v>1.00349081579888</v>
      </c>
      <c r="D19" s="31">
        <v>0.9983469777516206</v>
      </c>
      <c r="E19" s="31">
        <v>1.0028330689129976</v>
      </c>
      <c r="F19" s="31">
        <v>0.9996258146681374</v>
      </c>
      <c r="G19" s="31">
        <v>0.9994830372025447</v>
      </c>
      <c r="H19" s="31">
        <v>1.0004898329858054</v>
      </c>
      <c r="I19" s="31">
        <v>1.0005204625305302</v>
      </c>
      <c r="J19" s="31">
        <v>1.0178277093683288</v>
      </c>
      <c r="K19" s="31">
        <v>1.0143425327838602</v>
      </c>
      <c r="L19" s="31">
        <v>1.0006326006672315</v>
      </c>
      <c r="M19" s="31">
        <v>1.0024057926301606</v>
      </c>
      <c r="N19" s="32">
        <f t="shared" si="0"/>
        <v>1.0174260480707404</v>
      </c>
      <c r="O19" s="32">
        <f>H19*I19*J19*K19*L19*M19</f>
        <v>1.0366109140604152</v>
      </c>
      <c r="P19" s="33">
        <f t="shared" si="1"/>
        <v>1.0408156016442272</v>
      </c>
      <c r="Q19" s="34">
        <f t="shared" si="2"/>
        <v>1.742604807074044</v>
      </c>
      <c r="R19" s="35">
        <f t="shared" si="2"/>
        <v>3.6610914060415167</v>
      </c>
      <c r="S19" s="36">
        <f t="shared" si="2"/>
        <v>4.081560164422715</v>
      </c>
      <c r="W19" s="24" t="s">
        <v>66</v>
      </c>
      <c r="X19" s="21" t="s">
        <v>67</v>
      </c>
      <c r="Y19" s="26">
        <v>-0.01549426712117441</v>
      </c>
    </row>
    <row r="20" spans="1:25" ht="15">
      <c r="A20" s="30" t="s">
        <v>23</v>
      </c>
      <c r="B20" s="63">
        <v>1.0056853743413918</v>
      </c>
      <c r="C20" s="31">
        <v>1.0000008344348066</v>
      </c>
      <c r="D20" s="31">
        <v>1.0001099606040846</v>
      </c>
      <c r="E20" s="31">
        <v>1.0000198412226147</v>
      </c>
      <c r="F20" s="31">
        <v>0.9992883477933491</v>
      </c>
      <c r="G20" s="31">
        <v>0.9999809911952007</v>
      </c>
      <c r="H20" s="31">
        <v>1.0026459261811012</v>
      </c>
      <c r="I20" s="31">
        <v>1.0001968174863174</v>
      </c>
      <c r="J20" s="31">
        <v>1.0025558292654109</v>
      </c>
      <c r="K20" s="31">
        <v>1.0644499449795168</v>
      </c>
      <c r="L20" s="31">
        <v>1.0003883086136924</v>
      </c>
      <c r="M20" s="31">
        <v>1.0001847499473557</v>
      </c>
      <c r="N20" s="32">
        <f t="shared" si="0"/>
        <v>1.0650600134969292</v>
      </c>
      <c r="O20" s="32">
        <f>H20*I20*J20*K20*L20*M20</f>
        <v>1.070818111986076</v>
      </c>
      <c r="P20" s="33">
        <f t="shared" si="1"/>
        <v>1.0762598577253402</v>
      </c>
      <c r="Q20" s="34">
        <f t="shared" si="2"/>
        <v>6.506001349692925</v>
      </c>
      <c r="R20" s="35">
        <f t="shared" si="2"/>
        <v>7.0818111986076016</v>
      </c>
      <c r="S20" s="36">
        <f t="shared" si="2"/>
        <v>7.625985772534016</v>
      </c>
      <c r="W20" s="24" t="s">
        <v>68</v>
      </c>
      <c r="X20" s="21" t="s">
        <v>69</v>
      </c>
      <c r="Y20" s="26">
        <v>-1.2179020397058316</v>
      </c>
    </row>
    <row r="21" spans="1:25" ht="15">
      <c r="A21" s="30" t="s">
        <v>24</v>
      </c>
      <c r="B21" s="31">
        <v>0.9983950137524773</v>
      </c>
      <c r="C21" s="31">
        <v>1.0000074661373517</v>
      </c>
      <c r="D21" s="31">
        <v>0.9996116526085632</v>
      </c>
      <c r="E21" s="31">
        <v>0.9980904431482721</v>
      </c>
      <c r="F21" s="31">
        <v>1.0051099832801198</v>
      </c>
      <c r="G21" s="31">
        <v>1.0068980209920846</v>
      </c>
      <c r="H21" s="31">
        <v>1.0013840195156842</v>
      </c>
      <c r="I21" s="31">
        <v>0.9988892172616958</v>
      </c>
      <c r="J21" s="31">
        <v>0.9985134053599201</v>
      </c>
      <c r="K21" s="31">
        <v>0.9969258287750083</v>
      </c>
      <c r="L21" s="31">
        <v>1.0003127769173152</v>
      </c>
      <c r="M21" s="31">
        <v>0.9971939439315861</v>
      </c>
      <c r="N21" s="32">
        <f t="shared" si="0"/>
        <v>0.9944393394194716</v>
      </c>
      <c r="O21" s="32">
        <f>H21*I21*J21*K21*L21*M21</f>
        <v>0.9932307981707443</v>
      </c>
      <c r="P21" s="33">
        <f t="shared" si="1"/>
        <v>1.0012812987743354</v>
      </c>
      <c r="Q21" s="34">
        <f>(N21-1)*100</f>
        <v>-0.5560660580528398</v>
      </c>
      <c r="R21" s="35">
        <f t="shared" si="2"/>
        <v>-0.6769201829255667</v>
      </c>
      <c r="S21" s="36">
        <f t="shared" si="2"/>
        <v>0.128129877433536</v>
      </c>
      <c r="W21" s="24" t="s">
        <v>70</v>
      </c>
      <c r="X21" s="21" t="s">
        <v>71</v>
      </c>
      <c r="Y21" s="26">
        <v>-0.23332853233473116</v>
      </c>
    </row>
    <row r="22" spans="1:25" ht="15">
      <c r="A22" s="30" t="s">
        <v>25</v>
      </c>
      <c r="B22" s="63">
        <v>1.001568116371503</v>
      </c>
      <c r="C22" s="31">
        <v>1.0006254882502181</v>
      </c>
      <c r="D22" s="31">
        <v>1.0021683198742075</v>
      </c>
      <c r="E22" s="31">
        <v>1.0026017967966279</v>
      </c>
      <c r="F22" s="31">
        <v>1.002098905008216</v>
      </c>
      <c r="G22" s="31">
        <v>1.001694383415839</v>
      </c>
      <c r="H22" s="31">
        <v>1.0024844698212296</v>
      </c>
      <c r="I22" s="31">
        <v>1.0014657881887625</v>
      </c>
      <c r="J22" s="31">
        <v>1.0043120836022326</v>
      </c>
      <c r="K22" s="31">
        <v>1.0064834599563692</v>
      </c>
      <c r="L22" s="31">
        <v>1.00273818827507</v>
      </c>
      <c r="M22" s="31">
        <v>1.0013034734720496</v>
      </c>
      <c r="N22" s="32">
        <f t="shared" si="0"/>
        <v>1.0105549179518403</v>
      </c>
      <c r="O22" s="32">
        <f>H22*I22*J22*K22*L22*M22</f>
        <v>1.018925377548998</v>
      </c>
      <c r="P22" s="33">
        <f>B22*C22*D22*E22*F22*G22*H22*I22*J22*K22*L22*M22</f>
        <v>1.0299340249765758</v>
      </c>
      <c r="Q22" s="34">
        <f>(N22-1)*100</f>
        <v>1.055491795184027</v>
      </c>
      <c r="R22" s="35">
        <f>(O22-1)*100</f>
        <v>1.8925377548997924</v>
      </c>
      <c r="S22" s="36">
        <f>(P22-1)*100</f>
        <v>2.9934024976575824</v>
      </c>
      <c r="W22" s="24" t="s">
        <v>72</v>
      </c>
      <c r="X22" s="21" t="s">
        <v>73</v>
      </c>
      <c r="Y22" s="26">
        <v>0.19691499835903237</v>
      </c>
    </row>
    <row r="23" spans="1:25" ht="15">
      <c r="A23" s="14"/>
      <c r="B23" s="9"/>
      <c r="C23" s="9"/>
      <c r="D23" s="9"/>
      <c r="E23" s="9"/>
      <c r="F23" s="13"/>
      <c r="G23" s="13"/>
      <c r="H23" s="13"/>
      <c r="I23" s="13"/>
      <c r="J23" s="13"/>
      <c r="K23" s="13"/>
      <c r="L23" s="13"/>
      <c r="M23" s="13"/>
      <c r="N23" s="15"/>
      <c r="O23" s="16"/>
      <c r="P23" s="17"/>
      <c r="Q23" s="18"/>
      <c r="R23" s="19"/>
      <c r="S23" s="20"/>
      <c r="W23" s="24" t="s">
        <v>74</v>
      </c>
      <c r="X23" s="21" t="s">
        <v>75</v>
      </c>
      <c r="Y23" s="26">
        <v>-0.2783092711775792</v>
      </c>
    </row>
    <row r="24" spans="1:25" ht="15">
      <c r="A24" s="14"/>
      <c r="B24" s="9"/>
      <c r="C24" s="9"/>
      <c r="D24" s="9"/>
      <c r="E24" s="9"/>
      <c r="F24" s="13"/>
      <c r="G24" s="13"/>
      <c r="H24" s="13"/>
      <c r="I24" s="13"/>
      <c r="J24" s="13"/>
      <c r="K24" s="13"/>
      <c r="L24" s="13"/>
      <c r="M24" s="13"/>
      <c r="N24" s="15"/>
      <c r="O24" s="16"/>
      <c r="P24" s="17"/>
      <c r="Q24" s="18"/>
      <c r="R24" s="19"/>
      <c r="S24" s="20"/>
      <c r="W24" s="24" t="s">
        <v>76</v>
      </c>
      <c r="X24" s="21" t="s">
        <v>77</v>
      </c>
      <c r="Y24" s="26">
        <v>-2.374732842555216</v>
      </c>
    </row>
    <row r="25" spans="1:25" ht="15">
      <c r="A25" s="4"/>
      <c r="B25" s="4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  <c r="N25" s="10"/>
      <c r="O25" s="10"/>
      <c r="P25" s="10"/>
      <c r="Q25" s="12"/>
      <c r="R25" s="12"/>
      <c r="S25" s="12"/>
      <c r="W25" s="24" t="s">
        <v>78</v>
      </c>
      <c r="X25" s="21" t="s">
        <v>79</v>
      </c>
      <c r="Y25" s="26">
        <v>-3.6856533658239377</v>
      </c>
    </row>
    <row r="26" spans="5:25" ht="15">
      <c r="E26" s="67" t="s">
        <v>552</v>
      </c>
      <c r="F26" s="67"/>
      <c r="G26" s="67"/>
      <c r="H26" s="67"/>
      <c r="I26" s="67"/>
      <c r="J26" s="67"/>
      <c r="K26" s="67"/>
      <c r="L26" s="67"/>
      <c r="R26" s="1"/>
      <c r="W26" s="24" t="s">
        <v>80</v>
      </c>
      <c r="X26" s="21" t="s">
        <v>81</v>
      </c>
      <c r="Y26" s="26">
        <v>3.042005634516154</v>
      </c>
    </row>
    <row r="27" spans="1:25" ht="15">
      <c r="A27" s="37" t="s">
        <v>0</v>
      </c>
      <c r="B27" s="29" t="s">
        <v>2</v>
      </c>
      <c r="C27" s="29" t="s">
        <v>3</v>
      </c>
      <c r="D27" s="29" t="s">
        <v>4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7" t="s">
        <v>563</v>
      </c>
      <c r="P27" s="37" t="s">
        <v>564</v>
      </c>
      <c r="Q27" s="37" t="s">
        <v>565</v>
      </c>
      <c r="R27" s="2"/>
      <c r="W27" s="24" t="s">
        <v>82</v>
      </c>
      <c r="X27" s="21" t="s">
        <v>83</v>
      </c>
      <c r="Y27" s="26">
        <v>-2.5021249468763385</v>
      </c>
    </row>
    <row r="28" spans="1:25" ht="15">
      <c r="A28" s="38" t="s">
        <v>26</v>
      </c>
      <c r="B28" s="32">
        <v>1.0063843526914222</v>
      </c>
      <c r="C28" s="32">
        <v>1.0029314905548945</v>
      </c>
      <c r="D28" s="32">
        <v>1.0057896806540902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>
        <f>B28*C28*D28</f>
        <v>1.015178283685191</v>
      </c>
      <c r="P28" s="39">
        <f>(O28-1)*100</f>
        <v>1.517828368519103</v>
      </c>
      <c r="Q28" s="68">
        <f>(D28-1)*100</f>
        <v>0.5789680654090246</v>
      </c>
      <c r="R28" s="3"/>
      <c r="W28" s="24" t="s">
        <v>84</v>
      </c>
      <c r="X28" s="21" t="s">
        <v>85</v>
      </c>
      <c r="Y28" s="26">
        <v>0.14207572636215637</v>
      </c>
    </row>
    <row r="29" spans="1:25" ht="15">
      <c r="A29" s="38" t="s">
        <v>27</v>
      </c>
      <c r="B29" s="32">
        <v>1.0248610502525308</v>
      </c>
      <c r="C29" s="32">
        <v>1.0064087850761718</v>
      </c>
      <c r="D29" s="32">
        <v>1.0006836376720338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>
        <f aca="true" t="shared" si="3" ref="O29:O39">B29*C29*D29</f>
        <v>1.0321342882893958</v>
      </c>
      <c r="P29" s="39">
        <f aca="true" t="shared" si="4" ref="P29:P39">(O29-1)*100</f>
        <v>3.2134288289395796</v>
      </c>
      <c r="Q29" s="68">
        <f aca="true" t="shared" si="5" ref="Q29:Q39">(D29-1)*100</f>
        <v>0.06836376720338322</v>
      </c>
      <c r="R29" s="3"/>
      <c r="W29" s="24" t="s">
        <v>86</v>
      </c>
      <c r="X29" s="21" t="s">
        <v>87</v>
      </c>
      <c r="Y29" s="26">
        <v>-0.24913113719018387</v>
      </c>
    </row>
    <row r="30" spans="1:25" ht="15">
      <c r="A30" s="38" t="s">
        <v>28</v>
      </c>
      <c r="B30" s="32">
        <v>0.9857852185271256</v>
      </c>
      <c r="C30" s="32">
        <v>0.9873839000976807</v>
      </c>
      <c r="D30" s="32">
        <v>0.9873839000976807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>
        <f t="shared" si="3"/>
        <v>0.9610685923959579</v>
      </c>
      <c r="P30" s="39">
        <f t="shared" si="4"/>
        <v>-3.8931407604042123</v>
      </c>
      <c r="Q30" s="68">
        <f t="shared" si="5"/>
        <v>-1.2616099902319267</v>
      </c>
      <c r="R30" s="3"/>
      <c r="W30" s="24" t="s">
        <v>88</v>
      </c>
      <c r="X30" s="21" t="s">
        <v>89</v>
      </c>
      <c r="Y30" s="26">
        <v>-0.25577982848010716</v>
      </c>
    </row>
    <row r="31" spans="1:25" ht="15">
      <c r="A31" s="38" t="s">
        <v>29</v>
      </c>
      <c r="B31" s="32">
        <v>0.9838484268507096</v>
      </c>
      <c r="C31" s="32">
        <v>0.9706053917107567</v>
      </c>
      <c r="D31" s="32">
        <v>1.001189440699548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>
        <f t="shared" si="3"/>
        <v>0.9560644186548497</v>
      </c>
      <c r="P31" s="39">
        <f t="shared" si="4"/>
        <v>-4.39355813451503</v>
      </c>
      <c r="Q31" s="68">
        <f t="shared" si="5"/>
        <v>0.11894406995480722</v>
      </c>
      <c r="R31" s="3"/>
      <c r="W31" s="24" t="s">
        <v>90</v>
      </c>
      <c r="X31" s="21" t="s">
        <v>91</v>
      </c>
      <c r="Y31" s="26">
        <v>-0.9881899252832116</v>
      </c>
    </row>
    <row r="32" spans="1:25" ht="15">
      <c r="A32" s="38" t="s">
        <v>30</v>
      </c>
      <c r="B32" s="32">
        <v>1.0109604168669262</v>
      </c>
      <c r="C32" s="32">
        <v>1.004650594920973</v>
      </c>
      <c r="D32" s="32">
        <v>0.9976667146766528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>
        <f t="shared" si="3"/>
        <v>1.0132921550455871</v>
      </c>
      <c r="P32" s="39">
        <f t="shared" si="4"/>
        <v>1.3292155045587117</v>
      </c>
      <c r="Q32" s="68">
        <f t="shared" si="5"/>
        <v>-0.23332853233472006</v>
      </c>
      <c r="R32" s="3"/>
      <c r="W32" s="24" t="s">
        <v>92</v>
      </c>
      <c r="X32" s="21" t="s">
        <v>93</v>
      </c>
      <c r="Y32" s="26">
        <v>2.8307692307692367</v>
      </c>
    </row>
    <row r="33" spans="1:25" ht="15">
      <c r="A33" s="38" t="s">
        <v>31</v>
      </c>
      <c r="B33" s="32">
        <v>1.3129681647940072</v>
      </c>
      <c r="C33" s="32">
        <v>1.0605924883229894</v>
      </c>
      <c r="D33" s="32">
        <v>0.9631434663417606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>
        <f t="shared" si="3"/>
        <v>1.34120055893611</v>
      </c>
      <c r="P33" s="39">
        <f>(O33-1)*100</f>
        <v>34.120055893611</v>
      </c>
      <c r="Q33" s="68">
        <f t="shared" si="5"/>
        <v>-3.6856533658239377</v>
      </c>
      <c r="R33" s="3"/>
      <c r="W33" s="24" t="s">
        <v>94</v>
      </c>
      <c r="X33" s="21" t="s">
        <v>95</v>
      </c>
      <c r="Y33" s="26">
        <v>1.0107971513898528</v>
      </c>
    </row>
    <row r="34" spans="1:25" ht="15">
      <c r="A34" s="38" t="s">
        <v>32</v>
      </c>
      <c r="B34" s="32">
        <v>1.0028156902468321</v>
      </c>
      <c r="C34" s="32">
        <v>0.9994873130925906</v>
      </c>
      <c r="D34" s="32">
        <v>1.0027778354200898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>
        <f>B34*C34*D34</f>
        <v>1.0050857885462434</v>
      </c>
      <c r="P34" s="39">
        <f t="shared" si="4"/>
        <v>0.5085788546243419</v>
      </c>
      <c r="Q34" s="68">
        <f>(D34-1)*100</f>
        <v>0.27778354200898026</v>
      </c>
      <c r="R34" s="3"/>
      <c r="W34" s="24" t="s">
        <v>96</v>
      </c>
      <c r="X34" s="21" t="s">
        <v>97</v>
      </c>
      <c r="Y34" s="26">
        <v>2.233934239683788</v>
      </c>
    </row>
    <row r="35" spans="1:25" ht="15">
      <c r="A35" s="38" t="s">
        <v>33</v>
      </c>
      <c r="B35" s="32">
        <v>1.001314000313791</v>
      </c>
      <c r="C35" s="32">
        <v>1.0058591462980897</v>
      </c>
      <c r="D35" s="32">
        <v>0.981150069686957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>
        <f t="shared" si="3"/>
        <v>0.9881955567810458</v>
      </c>
      <c r="P35" s="39">
        <f>(O35-1)*100</f>
        <v>-1.1804443218954241</v>
      </c>
      <c r="Q35" s="68">
        <f t="shared" si="5"/>
        <v>-1.884993031304305</v>
      </c>
      <c r="R35" s="3"/>
      <c r="W35" s="24" t="s">
        <v>98</v>
      </c>
      <c r="X35" s="21" t="s">
        <v>99</v>
      </c>
      <c r="Y35" s="26">
        <v>5.55020853384669</v>
      </c>
    </row>
    <row r="36" spans="1:25" ht="15">
      <c r="A36" s="38" t="s">
        <v>34</v>
      </c>
      <c r="B36" s="32">
        <v>1.016722408026756</v>
      </c>
      <c r="C36" s="32">
        <v>0.9747634069400629</v>
      </c>
      <c r="D36" s="32">
        <v>1.055502085338467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>
        <f t="shared" si="3"/>
        <v>1.0460699058729332</v>
      </c>
      <c r="P36" s="39">
        <f t="shared" si="4"/>
        <v>4.606990587293325</v>
      </c>
      <c r="Q36" s="68">
        <f>(D36-1)*100</f>
        <v>5.55020853384669</v>
      </c>
      <c r="R36" s="3"/>
      <c r="W36" s="24" t="s">
        <v>100</v>
      </c>
      <c r="X36" s="21" t="s">
        <v>101</v>
      </c>
      <c r="Y36" s="26">
        <v>0.12535198473977438</v>
      </c>
    </row>
    <row r="37" spans="1:25" ht="15">
      <c r="A37" s="38" t="s">
        <v>35</v>
      </c>
      <c r="B37" s="32">
        <v>0.975960511640048</v>
      </c>
      <c r="C37" s="32">
        <v>0.9531032625768522</v>
      </c>
      <c r="D37" s="32">
        <v>0.9749787505312366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>
        <f t="shared" si="3"/>
        <v>0.9069166030278072</v>
      </c>
      <c r="P37" s="39">
        <f t="shared" si="4"/>
        <v>-9.308339697219282</v>
      </c>
      <c r="Q37" s="68">
        <f>(D37-1)*100</f>
        <v>-2.5021249468763385</v>
      </c>
      <c r="R37" s="3"/>
      <c r="W37" s="24" t="s">
        <v>102</v>
      </c>
      <c r="X37" s="21" t="s">
        <v>103</v>
      </c>
      <c r="Y37" s="26">
        <v>1.376920194829534</v>
      </c>
    </row>
    <row r="38" spans="1:25" ht="15">
      <c r="A38" s="38" t="s">
        <v>36</v>
      </c>
      <c r="B38" s="32">
        <v>0.9918983102971075</v>
      </c>
      <c r="C38" s="32">
        <v>0.9905366586510982</v>
      </c>
      <c r="D38" s="32">
        <v>0.9894055758308573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>
        <f t="shared" si="3"/>
        <v>0.9721024929592402</v>
      </c>
      <c r="P38" s="39">
        <f t="shared" si="4"/>
        <v>-2.7897507040759773</v>
      </c>
      <c r="Q38" s="68">
        <f t="shared" si="5"/>
        <v>-1.059442416914269</v>
      </c>
      <c r="R38" s="3"/>
      <c r="W38" s="24" t="s">
        <v>104</v>
      </c>
      <c r="X38" s="21" t="s">
        <v>105</v>
      </c>
      <c r="Y38" s="26">
        <v>2.2167615106052585</v>
      </c>
    </row>
    <row r="39" spans="1:25" ht="15">
      <c r="A39" s="38" t="s">
        <v>37</v>
      </c>
      <c r="B39" s="32">
        <v>1.0014955397271144</v>
      </c>
      <c r="C39" s="32">
        <v>1.0039553773345702</v>
      </c>
      <c r="D39" s="32">
        <v>0.9953071400432042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>
        <f t="shared" si="3"/>
        <v>1.0007383643781655</v>
      </c>
      <c r="P39" s="39">
        <f t="shared" si="4"/>
        <v>0.07383643781655458</v>
      </c>
      <c r="Q39" s="68">
        <f t="shared" si="5"/>
        <v>-0.4692859956795803</v>
      </c>
      <c r="R39" s="3"/>
      <c r="W39" s="24" t="s">
        <v>106</v>
      </c>
      <c r="X39" s="21" t="s">
        <v>107</v>
      </c>
      <c r="Y39" s="26">
        <v>-1.3959390862944288</v>
      </c>
    </row>
    <row r="40" spans="1:25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W40" s="24" t="s">
        <v>108</v>
      </c>
      <c r="X40" s="21" t="s">
        <v>109</v>
      </c>
      <c r="Y40" s="26">
        <v>0.8965817819562627</v>
      </c>
    </row>
    <row r="41" spans="1:25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W41" s="24" t="s">
        <v>110</v>
      </c>
      <c r="X41" s="21" t="s">
        <v>111</v>
      </c>
      <c r="Y41" s="26">
        <v>2.175957018132957</v>
      </c>
    </row>
    <row r="42" spans="3:25" ht="15">
      <c r="C42" s="62" t="s">
        <v>566</v>
      </c>
      <c r="D42" s="62"/>
      <c r="E42" s="62"/>
      <c r="F42" s="62"/>
      <c r="G42" s="40"/>
      <c r="H42" s="40"/>
      <c r="W42" s="24" t="s">
        <v>112</v>
      </c>
      <c r="X42" s="21" t="s">
        <v>113</v>
      </c>
      <c r="Y42" s="26">
        <v>-1.0437722812304817</v>
      </c>
    </row>
    <row r="43" spans="23:25" ht="15">
      <c r="W43" s="24" t="s">
        <v>114</v>
      </c>
      <c r="X43" s="21" t="s">
        <v>115</v>
      </c>
      <c r="Y43" s="26">
        <v>1.0839785586658657</v>
      </c>
    </row>
    <row r="44" spans="1:25" ht="15">
      <c r="A44" s="41" t="s">
        <v>38</v>
      </c>
      <c r="B44" s="28" t="s">
        <v>39</v>
      </c>
      <c r="C44" s="5" t="s">
        <v>40</v>
      </c>
      <c r="D44" s="5" t="s">
        <v>553</v>
      </c>
      <c r="E44" s="28" t="s">
        <v>41</v>
      </c>
      <c r="F44" s="5" t="s">
        <v>42</v>
      </c>
      <c r="G44" s="6">
        <f>E58/954</f>
        <v>0.3440880503144654</v>
      </c>
      <c r="H44" s="7">
        <f>G44*100</f>
        <v>34.40880503144654</v>
      </c>
      <c r="W44" s="24" t="s">
        <v>116</v>
      </c>
      <c r="X44" s="21" t="s">
        <v>117</v>
      </c>
      <c r="Y44" s="26">
        <v>0.5340349597519944</v>
      </c>
    </row>
    <row r="45" spans="1:25" ht="15">
      <c r="A45" s="42" t="s">
        <v>43</v>
      </c>
      <c r="B45" s="43">
        <v>4.5</v>
      </c>
      <c r="C45" s="44" t="s">
        <v>44</v>
      </c>
      <c r="D45" s="8">
        <v>20.019373371998373</v>
      </c>
      <c r="E45" s="8">
        <f>B45*D45</f>
        <v>90.08718017399268</v>
      </c>
      <c r="F45" s="5" t="s">
        <v>45</v>
      </c>
      <c r="G45" s="6">
        <f>E58/F58</f>
        <v>0.9983273014810985</v>
      </c>
      <c r="H45" s="7">
        <f>(G45-1)*100</f>
        <v>-0.16726985189015053</v>
      </c>
      <c r="W45" s="24" t="s">
        <v>118</v>
      </c>
      <c r="X45" s="21" t="s">
        <v>119</v>
      </c>
      <c r="Y45" s="26">
        <v>-0.2904443799012446</v>
      </c>
    </row>
    <row r="46" spans="1:25" ht="15">
      <c r="A46" s="42" t="s">
        <v>27</v>
      </c>
      <c r="B46" s="43">
        <v>6</v>
      </c>
      <c r="C46" s="44" t="s">
        <v>46</v>
      </c>
      <c r="D46" s="8">
        <v>3.7082</v>
      </c>
      <c r="E46" s="8">
        <f aca="true" t="shared" si="6" ref="E46:E51">B46*D46</f>
        <v>22.249200000000002</v>
      </c>
      <c r="W46" s="24" t="s">
        <v>120</v>
      </c>
      <c r="X46" s="21" t="s">
        <v>121</v>
      </c>
      <c r="Y46" s="26">
        <v>-0.07701863354034888</v>
      </c>
    </row>
    <row r="47" spans="1:25" ht="15">
      <c r="A47" s="42" t="s">
        <v>28</v>
      </c>
      <c r="B47" s="43">
        <v>4.5</v>
      </c>
      <c r="C47" s="44" t="s">
        <v>44</v>
      </c>
      <c r="D47" s="8">
        <v>3.7835555555555556</v>
      </c>
      <c r="E47" s="8">
        <f t="shared" si="6"/>
        <v>17.026</v>
      </c>
      <c r="H47" s="45" t="s">
        <v>26</v>
      </c>
      <c r="W47" s="24" t="s">
        <v>122</v>
      </c>
      <c r="X47" s="21" t="s">
        <v>123</v>
      </c>
      <c r="Y47" s="26">
        <v>1.1094059722488447</v>
      </c>
    </row>
    <row r="48" spans="1:25" ht="15">
      <c r="A48" s="42" t="s">
        <v>29</v>
      </c>
      <c r="B48" s="43">
        <v>3.6</v>
      </c>
      <c r="C48" s="44" t="s">
        <v>44</v>
      </c>
      <c r="D48" s="8">
        <v>2.760186974789916</v>
      </c>
      <c r="E48" s="8">
        <f t="shared" si="6"/>
        <v>9.936673109243698</v>
      </c>
      <c r="G48" s="46" t="s">
        <v>554</v>
      </c>
      <c r="H48" s="46" t="s">
        <v>555</v>
      </c>
      <c r="W48" s="24" t="s">
        <v>124</v>
      </c>
      <c r="X48" s="21" t="s">
        <v>125</v>
      </c>
      <c r="Y48" s="26">
        <v>-0.9130714745653523</v>
      </c>
    </row>
    <row r="49" spans="1:25" ht="15">
      <c r="A49" s="42" t="s">
        <v>47</v>
      </c>
      <c r="B49" s="43">
        <v>3</v>
      </c>
      <c r="C49" s="44" t="s">
        <v>44</v>
      </c>
      <c r="D49" s="8">
        <v>5.36002380952381</v>
      </c>
      <c r="E49" s="8">
        <f t="shared" si="6"/>
        <v>16.08007142857143</v>
      </c>
      <c r="G49" s="47" t="s">
        <v>556</v>
      </c>
      <c r="H49" s="48">
        <v>30.93769230769231</v>
      </c>
      <c r="W49" s="24" t="s">
        <v>126</v>
      </c>
      <c r="X49" s="21" t="s">
        <v>127</v>
      </c>
      <c r="Y49" s="26">
        <v>1.1904761904761862</v>
      </c>
    </row>
    <row r="50" spans="1:25" ht="15">
      <c r="A50" s="42" t="s">
        <v>31</v>
      </c>
      <c r="B50" s="43">
        <v>12</v>
      </c>
      <c r="C50" s="44" t="s">
        <v>44</v>
      </c>
      <c r="D50" s="8">
        <v>4.517142857142858</v>
      </c>
      <c r="E50" s="8">
        <f>B50*D50</f>
        <v>54.20571428571429</v>
      </c>
      <c r="G50" s="47" t="s">
        <v>557</v>
      </c>
      <c r="H50" s="49">
        <v>23.601875</v>
      </c>
      <c r="W50" s="24" t="s">
        <v>128</v>
      </c>
      <c r="X50" s="21" t="s">
        <v>129</v>
      </c>
      <c r="Y50" s="26">
        <v>0.2741037961724313</v>
      </c>
    </row>
    <row r="51" spans="1:25" ht="15">
      <c r="A51" s="42" t="s">
        <v>32</v>
      </c>
      <c r="B51" s="43">
        <v>6</v>
      </c>
      <c r="C51" s="44" t="s">
        <v>44</v>
      </c>
      <c r="D51" s="8">
        <v>10.42277450980392</v>
      </c>
      <c r="E51" s="8">
        <f t="shared" si="6"/>
        <v>62.53664705882352</v>
      </c>
      <c r="G51" s="47" t="s">
        <v>558</v>
      </c>
      <c r="H51" s="49">
        <v>7.672564102564104</v>
      </c>
      <c r="W51" s="24" t="s">
        <v>130</v>
      </c>
      <c r="X51" s="21" t="s">
        <v>131</v>
      </c>
      <c r="Y51" s="26">
        <v>1.0383676859976099</v>
      </c>
    </row>
    <row r="52" spans="1:25" ht="15">
      <c r="A52" s="42" t="s">
        <v>48</v>
      </c>
      <c r="B52" s="43">
        <v>0.3</v>
      </c>
      <c r="C52" s="44" t="s">
        <v>44</v>
      </c>
      <c r="D52" s="8">
        <v>19.88993650793651</v>
      </c>
      <c r="E52" s="8">
        <f>(D52*B52)</f>
        <v>5.966980952380953</v>
      </c>
      <c r="G52" s="47" t="s">
        <v>559</v>
      </c>
      <c r="H52" s="49">
        <v>14.458809523809522</v>
      </c>
      <c r="W52" s="24" t="s">
        <v>132</v>
      </c>
      <c r="X52" s="21" t="s">
        <v>133</v>
      </c>
      <c r="Y52" s="26">
        <v>-0.02523022581051304</v>
      </c>
    </row>
    <row r="53" spans="1:25" ht="15">
      <c r="A53" s="42" t="s">
        <v>34</v>
      </c>
      <c r="B53" s="43">
        <v>7.5</v>
      </c>
      <c r="C53" s="44" t="s">
        <v>49</v>
      </c>
      <c r="D53" s="8">
        <v>3.6555555555555563</v>
      </c>
      <c r="E53" s="8">
        <f>B53*D53</f>
        <v>27.41666666666667</v>
      </c>
      <c r="G53" s="47" t="s">
        <v>560</v>
      </c>
      <c r="H53" s="50">
        <v>23.425925925925924</v>
      </c>
      <c r="W53" s="24" t="s">
        <v>134</v>
      </c>
      <c r="X53" s="21" t="s">
        <v>135</v>
      </c>
      <c r="Y53" s="26">
        <v>-1.5154959460483508</v>
      </c>
    </row>
    <row r="54" spans="1:25" ht="15">
      <c r="A54" s="42" t="s">
        <v>35</v>
      </c>
      <c r="B54" s="43">
        <v>3</v>
      </c>
      <c r="C54" s="44" t="s">
        <v>44</v>
      </c>
      <c r="D54" s="8">
        <v>2.352948717948718</v>
      </c>
      <c r="E54" s="8">
        <f>B54*D54</f>
        <v>7.0588461538461535</v>
      </c>
      <c r="G54" s="46" t="s">
        <v>561</v>
      </c>
      <c r="H54" s="51">
        <f>AVERAGE(H49:H53)</f>
        <v>20.019373371998373</v>
      </c>
      <c r="W54" s="24" t="s">
        <v>136</v>
      </c>
      <c r="X54" s="21" t="s">
        <v>137</v>
      </c>
      <c r="Y54" s="26">
        <v>-1.8901209677419373</v>
      </c>
    </row>
    <row r="55" spans="1:25" ht="15">
      <c r="A55" s="42" t="s">
        <v>50</v>
      </c>
      <c r="B55" s="52">
        <v>0.75</v>
      </c>
      <c r="C55" s="44" t="s">
        <v>51</v>
      </c>
      <c r="D55" s="8">
        <v>6.499374603174603</v>
      </c>
      <c r="E55" s="8">
        <f>B55*D55</f>
        <v>4.874530952380953</v>
      </c>
      <c r="H55" s="53"/>
      <c r="W55" s="24" t="s">
        <v>138</v>
      </c>
      <c r="X55" s="21" t="s">
        <v>139</v>
      </c>
      <c r="Y55" s="26">
        <v>0.7206984597644572</v>
      </c>
    </row>
    <row r="56" spans="1:25" ht="15">
      <c r="A56" s="42" t="s">
        <v>37</v>
      </c>
      <c r="B56" s="52">
        <v>0.75</v>
      </c>
      <c r="C56" s="44" t="s">
        <v>44</v>
      </c>
      <c r="D56" s="54">
        <v>14.400888888888892</v>
      </c>
      <c r="E56" s="8">
        <f>B56*D56</f>
        <v>10.800666666666668</v>
      </c>
      <c r="H56" s="53"/>
      <c r="W56" s="24" t="s">
        <v>140</v>
      </c>
      <c r="X56" s="21" t="s">
        <v>141</v>
      </c>
      <c r="Y56" s="26">
        <v>1.5061575263577653</v>
      </c>
    </row>
    <row r="57" spans="4:25" ht="15">
      <c r="D57" s="55"/>
      <c r="E57" s="56">
        <f>SUM(E45:E56)</f>
        <v>328.23917744828697</v>
      </c>
      <c r="W57" s="24" t="s">
        <v>142</v>
      </c>
      <c r="X57" s="21" t="s">
        <v>143</v>
      </c>
      <c r="Y57" s="26">
        <v>1.2352472178863705</v>
      </c>
    </row>
    <row r="58" spans="4:25" ht="15">
      <c r="D58" s="57"/>
      <c r="E58" s="56">
        <v>328.26</v>
      </c>
      <c r="F58" s="56">
        <v>328.81</v>
      </c>
      <c r="H58" s="58"/>
      <c r="W58" s="24" t="s">
        <v>144</v>
      </c>
      <c r="X58" s="21" t="s">
        <v>145</v>
      </c>
      <c r="Y58" s="26">
        <v>0</v>
      </c>
    </row>
    <row r="59" spans="23:25" ht="15">
      <c r="W59" s="24" t="s">
        <v>146</v>
      </c>
      <c r="X59" s="21" t="s">
        <v>147</v>
      </c>
      <c r="Y59" s="26">
        <v>-2.2087423596962252</v>
      </c>
    </row>
    <row r="60" spans="23:25" ht="15">
      <c r="W60" s="24" t="s">
        <v>148</v>
      </c>
      <c r="X60" s="21" t="s">
        <v>149</v>
      </c>
      <c r="Y60" s="26">
        <v>-1.8766338313453312</v>
      </c>
    </row>
    <row r="61" spans="23:25" ht="15">
      <c r="W61" s="24" t="s">
        <v>150</v>
      </c>
      <c r="X61" s="21" t="s">
        <v>151</v>
      </c>
      <c r="Y61" s="26">
        <v>-1.1102817689867206</v>
      </c>
    </row>
    <row r="62" spans="23:25" ht="15">
      <c r="W62" s="24" t="s">
        <v>152</v>
      </c>
      <c r="X62" s="21" t="s">
        <v>153</v>
      </c>
      <c r="Y62" s="26">
        <v>0.24763135228251798</v>
      </c>
    </row>
    <row r="63" spans="23:25" ht="15">
      <c r="W63" s="24" t="s">
        <v>154</v>
      </c>
      <c r="X63" s="21" t="s">
        <v>155</v>
      </c>
      <c r="Y63" s="26">
        <v>0.5629679671226517</v>
      </c>
    </row>
    <row r="64" spans="23:25" ht="15">
      <c r="W64" s="24" t="s">
        <v>156</v>
      </c>
      <c r="X64" s="21" t="s">
        <v>157</v>
      </c>
      <c r="Y64" s="26">
        <v>0.3541705223028657</v>
      </c>
    </row>
    <row r="65" spans="23:25" ht="15">
      <c r="W65" s="24" t="s">
        <v>158</v>
      </c>
      <c r="X65" s="21" t="s">
        <v>159</v>
      </c>
      <c r="Y65" s="26">
        <v>0.1707284413497545</v>
      </c>
    </row>
    <row r="66" spans="23:25" ht="15">
      <c r="W66" s="24" t="s">
        <v>160</v>
      </c>
      <c r="X66" s="21" t="s">
        <v>161</v>
      </c>
      <c r="Y66" s="26">
        <v>0.9706968820616169</v>
      </c>
    </row>
    <row r="67" spans="23:25" ht="15">
      <c r="W67" s="24" t="s">
        <v>162</v>
      </c>
      <c r="X67" s="21" t="s">
        <v>163</v>
      </c>
      <c r="Y67" s="26">
        <v>0.15239359854248846</v>
      </c>
    </row>
    <row r="68" spans="23:25" ht="15">
      <c r="W68" s="24" t="s">
        <v>164</v>
      </c>
      <c r="X68" s="21" t="s">
        <v>165</v>
      </c>
      <c r="Y68" s="26">
        <v>0.06836376720338322</v>
      </c>
    </row>
    <row r="69" spans="23:25" ht="15">
      <c r="W69" s="24" t="s">
        <v>166</v>
      </c>
      <c r="X69" s="21" t="s">
        <v>167</v>
      </c>
      <c r="Y69" s="26">
        <v>0.24645717806532907</v>
      </c>
    </row>
    <row r="70" spans="23:25" ht="15">
      <c r="W70" s="24" t="s">
        <v>168</v>
      </c>
      <c r="X70" s="21" t="s">
        <v>169</v>
      </c>
      <c r="Y70" s="26">
        <v>-0.6338347577097059</v>
      </c>
    </row>
    <row r="71" spans="23:25" ht="15">
      <c r="W71" s="24" t="s">
        <v>170</v>
      </c>
      <c r="X71" s="21" t="s">
        <v>171</v>
      </c>
      <c r="Y71" s="26">
        <v>0.1654377521084216</v>
      </c>
    </row>
    <row r="72" spans="23:25" ht="15">
      <c r="W72" s="24" t="s">
        <v>172</v>
      </c>
      <c r="X72" s="21" t="s">
        <v>173</v>
      </c>
      <c r="Y72" s="26">
        <v>-0.1488736657436429</v>
      </c>
    </row>
    <row r="73" spans="23:25" ht="15">
      <c r="W73" s="24" t="s">
        <v>174</v>
      </c>
      <c r="X73" s="21" t="s">
        <v>175</v>
      </c>
      <c r="Y73" s="26">
        <v>-0.4692859956795803</v>
      </c>
    </row>
    <row r="74" spans="23:25" ht="15">
      <c r="W74" s="24" t="s">
        <v>176</v>
      </c>
      <c r="X74" s="21" t="s">
        <v>177</v>
      </c>
      <c r="Y74" s="26">
        <v>0.5309364548494955</v>
      </c>
    </row>
    <row r="75" spans="23:25" ht="15">
      <c r="W75" s="24" t="s">
        <v>178</v>
      </c>
      <c r="X75" s="21" t="s">
        <v>179</v>
      </c>
      <c r="Y75" s="26">
        <v>-0.48967207458432416</v>
      </c>
    </row>
    <row r="76" spans="23:25" ht="15">
      <c r="W76" s="24" t="s">
        <v>180</v>
      </c>
      <c r="X76" s="21" t="s">
        <v>181</v>
      </c>
      <c r="Y76" s="26">
        <v>0.27778354200898026</v>
      </c>
    </row>
    <row r="77" spans="23:25" ht="15">
      <c r="W77" s="24" t="s">
        <v>182</v>
      </c>
      <c r="X77" s="21" t="s">
        <v>183</v>
      </c>
      <c r="Y77" s="26">
        <v>-0.07358815351530268</v>
      </c>
    </row>
    <row r="78" spans="23:25" ht="15">
      <c r="W78" s="24" t="s">
        <v>184</v>
      </c>
      <c r="X78" s="21" t="s">
        <v>185</v>
      </c>
      <c r="Y78" s="26">
        <v>-1.059442416914269</v>
      </c>
    </row>
    <row r="79" spans="23:25" ht="15">
      <c r="W79" s="24" t="s">
        <v>186</v>
      </c>
      <c r="X79" s="21" t="s">
        <v>187</v>
      </c>
      <c r="Y79" s="26">
        <v>0.1306261242085105</v>
      </c>
    </row>
    <row r="80" spans="23:25" ht="15">
      <c r="W80" s="24" t="s">
        <v>188</v>
      </c>
      <c r="X80" s="25" t="s">
        <v>189</v>
      </c>
      <c r="Y80" s="26">
        <v>0.5017976165907934</v>
      </c>
    </row>
    <row r="81" spans="23:25" ht="15">
      <c r="W81" s="24" t="s">
        <v>190</v>
      </c>
      <c r="X81" s="25" t="s">
        <v>191</v>
      </c>
      <c r="Y81" s="26">
        <v>-1.884993031304305</v>
      </c>
    </row>
    <row r="82" spans="23:25" ht="15">
      <c r="W82" s="24" t="s">
        <v>192</v>
      </c>
      <c r="X82" s="25" t="s">
        <v>193</v>
      </c>
      <c r="Y82" s="26">
        <v>-0.48480208472030384</v>
      </c>
    </row>
    <row r="83" spans="23:25" ht="15">
      <c r="W83" s="24" t="s">
        <v>194</v>
      </c>
      <c r="X83" s="25" t="s">
        <v>195</v>
      </c>
      <c r="Y83" s="26">
        <v>1.4603975998452867</v>
      </c>
    </row>
    <row r="84" spans="23:25" ht="15">
      <c r="W84" s="24" t="s">
        <v>196</v>
      </c>
      <c r="X84" s="25" t="s">
        <v>197</v>
      </c>
      <c r="Y84" s="26">
        <v>0.4121042564390276</v>
      </c>
    </row>
    <row r="85" spans="23:25" ht="15">
      <c r="W85" s="24" t="s">
        <v>198</v>
      </c>
      <c r="X85" s="25" t="s">
        <v>199</v>
      </c>
      <c r="Y85" s="26">
        <v>0.569635310666694</v>
      </c>
    </row>
    <row r="86" spans="23:25" ht="15">
      <c r="W86" s="24" t="s">
        <v>200</v>
      </c>
      <c r="X86" s="21" t="s">
        <v>201</v>
      </c>
      <c r="Y86" s="26">
        <v>0.368007480807786</v>
      </c>
    </row>
    <row r="87" spans="23:25" ht="15">
      <c r="W87" s="24" t="s">
        <v>202</v>
      </c>
      <c r="X87" s="21" t="s">
        <v>203</v>
      </c>
      <c r="Y87" s="26">
        <v>-0.25155371411661465</v>
      </c>
    </row>
    <row r="88" spans="23:25" ht="15">
      <c r="W88" s="24" t="s">
        <v>204</v>
      </c>
      <c r="X88" s="21" t="s">
        <v>205</v>
      </c>
      <c r="Y88" s="26">
        <v>-0.1359773371104822</v>
      </c>
    </row>
    <row r="89" spans="23:25" ht="15">
      <c r="W89" s="24" t="s">
        <v>206</v>
      </c>
      <c r="X89" s="21" t="s">
        <v>207</v>
      </c>
      <c r="Y89" s="26">
        <v>-0.5215375700212466</v>
      </c>
    </row>
    <row r="90" spans="23:25" ht="15">
      <c r="W90" s="24" t="s">
        <v>208</v>
      </c>
      <c r="X90" s="21" t="s">
        <v>209</v>
      </c>
      <c r="Y90" s="26">
        <v>-0.270881825775926</v>
      </c>
    </row>
    <row r="91" spans="23:25" ht="15">
      <c r="W91" s="24" t="s">
        <v>210</v>
      </c>
      <c r="X91" s="21" t="s">
        <v>211</v>
      </c>
      <c r="Y91" s="26">
        <v>0.1268580327381308</v>
      </c>
    </row>
    <row r="92" spans="23:25" ht="15">
      <c r="W92" s="24" t="s">
        <v>212</v>
      </c>
      <c r="X92" s="21" t="s">
        <v>213</v>
      </c>
      <c r="Y92" s="26">
        <v>-0.4249984712285104</v>
      </c>
    </row>
    <row r="93" spans="23:25" ht="15">
      <c r="W93" s="24" t="s">
        <v>214</v>
      </c>
      <c r="X93" s="21" t="s">
        <v>215</v>
      </c>
      <c r="Y93" s="26">
        <v>-0.7210147292386782</v>
      </c>
    </row>
    <row r="94" spans="23:25" ht="15">
      <c r="W94" s="24" t="s">
        <v>216</v>
      </c>
      <c r="X94" s="21" t="s">
        <v>217</v>
      </c>
      <c r="Y94" s="26">
        <v>0.33935913332898693</v>
      </c>
    </row>
    <row r="95" spans="23:25" ht="15">
      <c r="W95" s="24" t="s">
        <v>218</v>
      </c>
      <c r="X95" s="21" t="s">
        <v>219</v>
      </c>
      <c r="Y95" s="26">
        <v>1.7877716435838353</v>
      </c>
    </row>
    <row r="96" spans="23:25" ht="15">
      <c r="W96" s="24" t="s">
        <v>220</v>
      </c>
      <c r="X96" s="21" t="s">
        <v>221</v>
      </c>
      <c r="Y96" s="26">
        <v>0.020141663029993317</v>
      </c>
    </row>
    <row r="97" spans="23:25" ht="15">
      <c r="W97" s="24" t="s">
        <v>222</v>
      </c>
      <c r="X97" s="21" t="s">
        <v>223</v>
      </c>
      <c r="Y97" s="26">
        <v>-0.10980966325034869</v>
      </c>
    </row>
    <row r="98" spans="23:25" ht="15">
      <c r="W98" s="24" t="s">
        <v>224</v>
      </c>
      <c r="X98" s="21" t="s">
        <v>225</v>
      </c>
      <c r="Y98" s="26">
        <v>0</v>
      </c>
    </row>
    <row r="99" spans="23:25" ht="15">
      <c r="W99" s="24" t="s">
        <v>226</v>
      </c>
      <c r="X99" s="21" t="s">
        <v>195</v>
      </c>
      <c r="Y99" s="26">
        <v>-1.4661827205785016</v>
      </c>
    </row>
    <row r="100" spans="23:25" ht="15">
      <c r="W100" s="24" t="s">
        <v>227</v>
      </c>
      <c r="X100" s="21" t="s">
        <v>197</v>
      </c>
      <c r="Y100" s="26">
        <v>5.769230769230771</v>
      </c>
    </row>
    <row r="101" spans="23:25" ht="15">
      <c r="W101" s="24" t="s">
        <v>228</v>
      </c>
      <c r="X101" s="21" t="s">
        <v>199</v>
      </c>
      <c r="Y101" s="26">
        <v>0</v>
      </c>
    </row>
    <row r="102" spans="23:25" ht="15">
      <c r="W102" s="24" t="s">
        <v>229</v>
      </c>
      <c r="X102" s="21" t="s">
        <v>230</v>
      </c>
      <c r="Y102" s="26">
        <v>0</v>
      </c>
    </row>
    <row r="103" spans="23:25" ht="15">
      <c r="W103" s="24" t="s">
        <v>231</v>
      </c>
      <c r="X103" s="21" t="s">
        <v>232</v>
      </c>
      <c r="Y103" s="26">
        <v>0.6399997646518996</v>
      </c>
    </row>
    <row r="104" spans="23:25" ht="15">
      <c r="W104" s="24" t="s">
        <v>233</v>
      </c>
      <c r="X104" s="21" t="s">
        <v>234</v>
      </c>
      <c r="Y104" s="26">
        <v>0</v>
      </c>
    </row>
    <row r="105" spans="23:25" ht="15">
      <c r="W105" s="24" t="s">
        <v>235</v>
      </c>
      <c r="X105" s="21" t="s">
        <v>236</v>
      </c>
      <c r="Y105" s="26">
        <v>0</v>
      </c>
    </row>
    <row r="106" spans="23:25" ht="15">
      <c r="W106" s="24" t="s">
        <v>237</v>
      </c>
      <c r="X106" s="21" t="s">
        <v>238</v>
      </c>
      <c r="Y106" s="26">
        <v>-0.5870438008649614</v>
      </c>
    </row>
    <row r="107" spans="23:25" ht="15">
      <c r="W107" s="24" t="s">
        <v>239</v>
      </c>
      <c r="X107" s="21" t="s">
        <v>240</v>
      </c>
      <c r="Y107" s="26">
        <v>0</v>
      </c>
    </row>
    <row r="108" spans="23:25" ht="15">
      <c r="W108" s="24" t="s">
        <v>241</v>
      </c>
      <c r="X108" s="21" t="s">
        <v>242</v>
      </c>
      <c r="Y108" s="26">
        <v>0</v>
      </c>
    </row>
    <row r="109" spans="23:25" ht="15">
      <c r="W109" s="24" t="s">
        <v>243</v>
      </c>
      <c r="X109" s="21" t="s">
        <v>244</v>
      </c>
      <c r="Y109" s="26">
        <v>1.6393442622950838</v>
      </c>
    </row>
    <row r="110" spans="23:25" ht="15">
      <c r="W110" s="24" t="s">
        <v>245</v>
      </c>
      <c r="X110" s="21" t="s">
        <v>246</v>
      </c>
      <c r="Y110" s="26">
        <v>0.107913352999911</v>
      </c>
    </row>
    <row r="111" spans="23:25" ht="15">
      <c r="W111" s="24" t="s">
        <v>247</v>
      </c>
      <c r="X111" s="21" t="s">
        <v>248</v>
      </c>
      <c r="Y111" s="26">
        <v>0</v>
      </c>
    </row>
    <row r="112" spans="23:25" ht="15">
      <c r="W112" s="24" t="s">
        <v>249</v>
      </c>
      <c r="X112" s="21" t="s">
        <v>250</v>
      </c>
      <c r="Y112" s="26">
        <v>0</v>
      </c>
    </row>
    <row r="113" spans="23:25" ht="15">
      <c r="W113" s="24" t="s">
        <v>251</v>
      </c>
      <c r="X113" s="21" t="s">
        <v>252</v>
      </c>
      <c r="Y113" s="26">
        <v>-0.2953573672158316</v>
      </c>
    </row>
    <row r="114" spans="23:25" ht="15">
      <c r="W114" s="24" t="s">
        <v>253</v>
      </c>
      <c r="X114" s="21" t="s">
        <v>254</v>
      </c>
      <c r="Y114" s="26">
        <v>-0.05179749645431997</v>
      </c>
    </row>
    <row r="115" spans="23:25" ht="15">
      <c r="W115" s="24" t="s">
        <v>255</v>
      </c>
      <c r="X115" s="21" t="s">
        <v>256</v>
      </c>
      <c r="Y115" s="26">
        <v>0.27767827196041317</v>
      </c>
    </row>
    <row r="116" spans="23:25" ht="15">
      <c r="W116" s="24" t="s">
        <v>257</v>
      </c>
      <c r="X116" s="21" t="s">
        <v>258</v>
      </c>
      <c r="Y116" s="26">
        <v>0.6899885001916628</v>
      </c>
    </row>
    <row r="117" spans="23:25" ht="15">
      <c r="W117" s="24" t="s">
        <v>259</v>
      </c>
      <c r="X117" s="21" t="s">
        <v>260</v>
      </c>
      <c r="Y117" s="26">
        <v>1.7388169066505421</v>
      </c>
    </row>
    <row r="118" spans="23:25" ht="15">
      <c r="W118" s="24" t="s">
        <v>261</v>
      </c>
      <c r="X118" s="21" t="s">
        <v>262</v>
      </c>
      <c r="Y118" s="26">
        <v>2.631578947368407</v>
      </c>
    </row>
    <row r="119" spans="23:25" ht="15">
      <c r="W119" s="24" t="s">
        <v>263</v>
      </c>
      <c r="X119" s="21" t="s">
        <v>264</v>
      </c>
      <c r="Y119" s="26">
        <v>0</v>
      </c>
    </row>
    <row r="120" spans="23:25" ht="15">
      <c r="W120" s="24" t="s">
        <v>265</v>
      </c>
      <c r="X120" s="21" t="s">
        <v>266</v>
      </c>
      <c r="Y120" s="26">
        <v>0.28345989947080596</v>
      </c>
    </row>
    <row r="121" spans="23:25" ht="15">
      <c r="W121" s="24" t="s">
        <v>267</v>
      </c>
      <c r="X121" s="21" t="s">
        <v>268</v>
      </c>
      <c r="Y121" s="26">
        <v>0.524394054857158</v>
      </c>
    </row>
    <row r="122" spans="23:25" ht="15">
      <c r="W122" s="24" t="s">
        <v>269</v>
      </c>
      <c r="X122" s="21" t="s">
        <v>270</v>
      </c>
      <c r="Y122" s="26">
        <v>0.4526385166849556</v>
      </c>
    </row>
    <row r="123" spans="23:25" ht="15">
      <c r="W123" s="24" t="s">
        <v>271</v>
      </c>
      <c r="X123" s="21" t="s">
        <v>272</v>
      </c>
      <c r="Y123" s="26">
        <v>0</v>
      </c>
    </row>
    <row r="124" spans="23:25" ht="15">
      <c r="W124" s="24" t="s">
        <v>273</v>
      </c>
      <c r="X124" s="21" t="s">
        <v>274</v>
      </c>
      <c r="Y124" s="26">
        <v>0.7589172780166908</v>
      </c>
    </row>
    <row r="125" spans="23:25" ht="15">
      <c r="W125" s="24" t="s">
        <v>275</v>
      </c>
      <c r="X125" s="21" t="s">
        <v>276</v>
      </c>
      <c r="Y125" s="26">
        <v>0.8946560491221112</v>
      </c>
    </row>
    <row r="126" spans="23:25" ht="15">
      <c r="W126" s="24" t="s">
        <v>277</v>
      </c>
      <c r="X126" s="21" t="s">
        <v>278</v>
      </c>
      <c r="Y126" s="26">
        <v>0.3580035221058431</v>
      </c>
    </row>
    <row r="127" spans="23:25" ht="15">
      <c r="W127" s="24" t="s">
        <v>279</v>
      </c>
      <c r="X127" s="21" t="s">
        <v>280</v>
      </c>
      <c r="Y127" s="26">
        <v>0.19582962235336066</v>
      </c>
    </row>
    <row r="128" spans="23:25" ht="15">
      <c r="W128" s="24" t="s">
        <v>281</v>
      </c>
      <c r="X128" s="21" t="s">
        <v>282</v>
      </c>
      <c r="Y128" s="26">
        <v>0.7662290685703343</v>
      </c>
    </row>
    <row r="129" spans="23:25" ht="15">
      <c r="W129" s="24" t="s">
        <v>283</v>
      </c>
      <c r="X129" s="21" t="s">
        <v>284</v>
      </c>
      <c r="Y129" s="26">
        <v>0.4002277740154492</v>
      </c>
    </row>
    <row r="130" spans="23:25" ht="15">
      <c r="W130" s="24" t="s">
        <v>285</v>
      </c>
      <c r="X130" s="21" t="s">
        <v>286</v>
      </c>
      <c r="Y130" s="26">
        <v>0.8330834083108307</v>
      </c>
    </row>
    <row r="131" spans="23:25" ht="15">
      <c r="W131" s="24" t="s">
        <v>287</v>
      </c>
      <c r="X131" s="21" t="s">
        <v>288</v>
      </c>
      <c r="Y131" s="26">
        <v>0.21230196646542243</v>
      </c>
    </row>
    <row r="132" spans="23:25" ht="15">
      <c r="W132" s="24" t="s">
        <v>289</v>
      </c>
      <c r="X132" s="21" t="s">
        <v>290</v>
      </c>
      <c r="Y132" s="26">
        <v>1.1010805070003071</v>
      </c>
    </row>
    <row r="133" spans="23:25" ht="15">
      <c r="W133" s="24" t="s">
        <v>291</v>
      </c>
      <c r="X133" s="21" t="s">
        <v>292</v>
      </c>
      <c r="Y133" s="26">
        <v>0.025987045827902122</v>
      </c>
    </row>
    <row r="134" spans="23:25" ht="15">
      <c r="W134" s="24" t="s">
        <v>293</v>
      </c>
      <c r="X134" s="21" t="s">
        <v>294</v>
      </c>
      <c r="Y134" s="26">
        <v>0.9091486285848216</v>
      </c>
    </row>
    <row r="135" spans="23:25" ht="15">
      <c r="W135" s="24" t="s">
        <v>295</v>
      </c>
      <c r="X135" s="21" t="s">
        <v>296</v>
      </c>
      <c r="Y135" s="26">
        <v>0.20634292686734224</v>
      </c>
    </row>
    <row r="136" spans="23:25" ht="15">
      <c r="W136" s="24" t="s">
        <v>297</v>
      </c>
      <c r="X136" s="21" t="s">
        <v>298</v>
      </c>
      <c r="Y136" s="26">
        <v>-0.6580386083267831</v>
      </c>
    </row>
    <row r="137" spans="23:25" ht="15">
      <c r="W137" s="24" t="s">
        <v>299</v>
      </c>
      <c r="X137" s="21" t="s">
        <v>300</v>
      </c>
      <c r="Y137" s="26">
        <v>0.7885703675897471</v>
      </c>
    </row>
    <row r="138" spans="23:25" ht="15">
      <c r="W138" s="24" t="s">
        <v>301</v>
      </c>
      <c r="X138" s="21" t="s">
        <v>302</v>
      </c>
      <c r="Y138" s="26">
        <v>0.3895307318235508</v>
      </c>
    </row>
    <row r="139" spans="23:25" ht="15">
      <c r="W139" s="24" t="s">
        <v>303</v>
      </c>
      <c r="X139" s="21" t="s">
        <v>304</v>
      </c>
      <c r="Y139" s="26">
        <v>0.7664793050587537</v>
      </c>
    </row>
    <row r="140" spans="23:25" ht="15">
      <c r="W140" s="24" t="s">
        <v>305</v>
      </c>
      <c r="X140" s="21" t="s">
        <v>306</v>
      </c>
      <c r="Y140" s="26">
        <v>-0.012868356710860063</v>
      </c>
    </row>
    <row r="141" spans="23:25" ht="15">
      <c r="W141" s="24" t="s">
        <v>307</v>
      </c>
      <c r="X141" s="21" t="s">
        <v>308</v>
      </c>
      <c r="Y141" s="26">
        <v>0</v>
      </c>
    </row>
    <row r="142" spans="23:25" ht="15">
      <c r="W142" s="24" t="s">
        <v>309</v>
      </c>
      <c r="X142" s="21" t="s">
        <v>310</v>
      </c>
      <c r="Y142" s="26">
        <v>0</v>
      </c>
    </row>
    <row r="143" spans="23:25" ht="15">
      <c r="W143" s="24" t="s">
        <v>311</v>
      </c>
      <c r="X143" s="21" t="s">
        <v>312</v>
      </c>
      <c r="Y143" s="26">
        <v>0</v>
      </c>
    </row>
    <row r="144" spans="23:25" ht="15">
      <c r="W144" s="24" t="s">
        <v>313</v>
      </c>
      <c r="X144" s="21" t="s">
        <v>314</v>
      </c>
      <c r="Y144" s="26">
        <v>0</v>
      </c>
    </row>
    <row r="145" spans="23:25" ht="15">
      <c r="W145" s="24" t="s">
        <v>315</v>
      </c>
      <c r="X145" s="21" t="s">
        <v>316</v>
      </c>
      <c r="Y145" s="26">
        <v>0</v>
      </c>
    </row>
    <row r="146" spans="23:25" ht="15">
      <c r="W146" s="24" t="s">
        <v>317</v>
      </c>
      <c r="X146" s="21" t="s">
        <v>318</v>
      </c>
      <c r="Y146" s="26">
        <v>0</v>
      </c>
    </row>
    <row r="147" spans="23:25" ht="15">
      <c r="W147" s="24" t="s">
        <v>319</v>
      </c>
      <c r="X147" s="21" t="s">
        <v>320</v>
      </c>
      <c r="Y147" s="26">
        <v>1.9705857237632962</v>
      </c>
    </row>
    <row r="148" spans="23:25" ht="15">
      <c r="W148" s="24" t="s">
        <v>321</v>
      </c>
      <c r="X148" s="21" t="s">
        <v>322</v>
      </c>
      <c r="Y148" s="26">
        <v>0.9095201821361698</v>
      </c>
    </row>
    <row r="149" spans="23:25" ht="15">
      <c r="W149" s="24" t="s">
        <v>323</v>
      </c>
      <c r="X149" s="21" t="s">
        <v>324</v>
      </c>
      <c r="Y149" s="26">
        <v>-0.0302258779862008</v>
      </c>
    </row>
    <row r="150" spans="23:25" ht="15">
      <c r="W150" s="24" t="s">
        <v>325</v>
      </c>
      <c r="X150" s="21" t="s">
        <v>326</v>
      </c>
      <c r="Y150" s="26">
        <v>-0.22795530344749126</v>
      </c>
    </row>
    <row r="151" spans="23:25" ht="15">
      <c r="W151" s="24" t="s">
        <v>327</v>
      </c>
      <c r="X151" s="21" t="s">
        <v>328</v>
      </c>
      <c r="Y151" s="26">
        <v>0</v>
      </c>
    </row>
    <row r="152" spans="23:25" ht="15">
      <c r="W152" s="24" t="s">
        <v>329</v>
      </c>
      <c r="X152" s="21" t="s">
        <v>330</v>
      </c>
      <c r="Y152" s="26">
        <v>0.8073333548622275</v>
      </c>
    </row>
    <row r="153" spans="23:25" ht="15">
      <c r="W153" s="24" t="s">
        <v>331</v>
      </c>
      <c r="X153" s="21" t="s">
        <v>332</v>
      </c>
      <c r="Y153" s="26">
        <v>-0.0036799280369814724</v>
      </c>
    </row>
    <row r="154" spans="23:25" ht="15">
      <c r="W154" s="24" t="s">
        <v>333</v>
      </c>
      <c r="X154" s="21" t="s">
        <v>334</v>
      </c>
      <c r="Y154" s="26">
        <v>0.08171403356813656</v>
      </c>
    </row>
    <row r="155" spans="23:25" ht="15">
      <c r="W155" s="24" t="s">
        <v>335</v>
      </c>
      <c r="X155" s="21" t="s">
        <v>336</v>
      </c>
      <c r="Y155" s="26">
        <v>-0.7111636868707305</v>
      </c>
    </row>
    <row r="156" spans="23:25" ht="15">
      <c r="W156" s="24" t="s">
        <v>337</v>
      </c>
      <c r="X156" s="21" t="s">
        <v>338</v>
      </c>
      <c r="Y156" s="26">
        <v>0</v>
      </c>
    </row>
    <row r="157" spans="23:25" ht="15">
      <c r="W157" s="24" t="s">
        <v>339</v>
      </c>
      <c r="X157" s="21" t="s">
        <v>340</v>
      </c>
      <c r="Y157" s="26">
        <v>0.1199765805714792</v>
      </c>
    </row>
    <row r="158" spans="23:25" ht="15">
      <c r="W158" s="24" t="s">
        <v>341</v>
      </c>
      <c r="X158" s="21" t="s">
        <v>342</v>
      </c>
      <c r="Y158" s="26">
        <v>-0.12006952662975134</v>
      </c>
    </row>
    <row r="159" spans="23:25" ht="15">
      <c r="W159" s="24" t="s">
        <v>343</v>
      </c>
      <c r="X159" s="21" t="s">
        <v>344</v>
      </c>
      <c r="Y159" s="26">
        <v>-0.17722537667098637</v>
      </c>
    </row>
    <row r="160" spans="23:25" ht="15">
      <c r="W160" s="24" t="s">
        <v>345</v>
      </c>
      <c r="X160" s="21" t="s">
        <v>346</v>
      </c>
      <c r="Y160" s="26">
        <v>-0.3723220028697183</v>
      </c>
    </row>
    <row r="161" spans="23:25" ht="15">
      <c r="W161" s="24" t="s">
        <v>347</v>
      </c>
      <c r="X161" s="21" t="s">
        <v>348</v>
      </c>
      <c r="Y161" s="26">
        <v>-0.5785312492041506</v>
      </c>
    </row>
    <row r="162" spans="23:25" ht="15">
      <c r="W162" s="24" t="s">
        <v>349</v>
      </c>
      <c r="X162" s="21" t="s">
        <v>350</v>
      </c>
      <c r="Y162" s="26">
        <v>0</v>
      </c>
    </row>
    <row r="163" spans="23:25" ht="15">
      <c r="W163" s="24" t="s">
        <v>351</v>
      </c>
      <c r="X163" s="21" t="s">
        <v>352</v>
      </c>
      <c r="Y163" s="26">
        <v>-0.7770261446444104</v>
      </c>
    </row>
    <row r="164" spans="23:25" ht="15">
      <c r="W164" s="24" t="s">
        <v>353</v>
      </c>
      <c r="X164" s="21" t="s">
        <v>354</v>
      </c>
      <c r="Y164" s="26">
        <v>0.6137964988176314</v>
      </c>
    </row>
    <row r="165" spans="23:25" ht="15">
      <c r="W165" s="24" t="s">
        <v>355</v>
      </c>
      <c r="X165" s="21" t="s">
        <v>356</v>
      </c>
      <c r="Y165" s="26">
        <v>-0.3494784693759745</v>
      </c>
    </row>
    <row r="166" spans="23:25" ht="15">
      <c r="W166" s="24" t="s">
        <v>357</v>
      </c>
      <c r="X166" s="21" t="s">
        <v>358</v>
      </c>
      <c r="Y166" s="26">
        <v>1.2236789720823982</v>
      </c>
    </row>
    <row r="167" spans="23:25" ht="15">
      <c r="W167" s="24" t="s">
        <v>359</v>
      </c>
      <c r="X167" s="21" t="s">
        <v>360</v>
      </c>
      <c r="Y167" s="26">
        <v>-1.0171134968711693</v>
      </c>
    </row>
    <row r="168" spans="23:25" ht="15">
      <c r="W168" s="24" t="s">
        <v>361</v>
      </c>
      <c r="X168" s="21" t="s">
        <v>362</v>
      </c>
      <c r="Y168" s="26">
        <v>0</v>
      </c>
    </row>
    <row r="169" spans="23:25" ht="15">
      <c r="W169" s="24" t="s">
        <v>363</v>
      </c>
      <c r="X169" s="21" t="s">
        <v>364</v>
      </c>
      <c r="Y169" s="26">
        <v>1.2330289761809166</v>
      </c>
    </row>
    <row r="170" spans="23:25" ht="15">
      <c r="W170" s="24" t="s">
        <v>365</v>
      </c>
      <c r="X170" s="21" t="s">
        <v>366</v>
      </c>
      <c r="Y170" s="26">
        <v>0</v>
      </c>
    </row>
    <row r="171" spans="23:25" ht="15">
      <c r="W171" s="24" t="s">
        <v>367</v>
      </c>
      <c r="X171" s="21" t="s">
        <v>368</v>
      </c>
      <c r="Y171" s="26">
        <v>0</v>
      </c>
    </row>
    <row r="172" spans="23:25" ht="15">
      <c r="W172" s="24" t="s">
        <v>369</v>
      </c>
      <c r="X172" s="21" t="s">
        <v>370</v>
      </c>
      <c r="Y172" s="26">
        <v>0</v>
      </c>
    </row>
    <row r="173" spans="23:25" ht="15">
      <c r="W173" s="24" t="s">
        <v>371</v>
      </c>
      <c r="X173" s="21" t="s">
        <v>372</v>
      </c>
      <c r="Y173" s="26">
        <v>0.13594571328165994</v>
      </c>
    </row>
    <row r="174" spans="23:25" ht="15">
      <c r="W174" s="24" t="s">
        <v>373</v>
      </c>
      <c r="X174" s="21" t="s">
        <v>374</v>
      </c>
      <c r="Y174" s="26">
        <v>0.2102607232968845</v>
      </c>
    </row>
    <row r="175" spans="23:25" ht="15">
      <c r="W175" s="24" t="s">
        <v>375</v>
      </c>
      <c r="X175" s="21" t="s">
        <v>376</v>
      </c>
      <c r="Y175" s="26">
        <v>0</v>
      </c>
    </row>
    <row r="176" spans="23:25" ht="15">
      <c r="W176" s="24" t="s">
        <v>377</v>
      </c>
      <c r="X176" s="21" t="s">
        <v>378</v>
      </c>
      <c r="Y176" s="26">
        <v>0</v>
      </c>
    </row>
    <row r="177" spans="23:25" ht="15">
      <c r="W177" s="24" t="s">
        <v>379</v>
      </c>
      <c r="X177" s="21" t="s">
        <v>380</v>
      </c>
      <c r="Y177" s="26">
        <v>0</v>
      </c>
    </row>
    <row r="178" spans="23:25" ht="15">
      <c r="W178" s="24" t="s">
        <v>381</v>
      </c>
      <c r="X178" s="21" t="s">
        <v>382</v>
      </c>
      <c r="Y178" s="26">
        <v>0</v>
      </c>
    </row>
    <row r="179" spans="23:25" ht="15">
      <c r="W179" s="24" t="s">
        <v>383</v>
      </c>
      <c r="X179" s="21" t="s">
        <v>384</v>
      </c>
      <c r="Y179" s="26">
        <v>-0.7666618868666375</v>
      </c>
    </row>
    <row r="180" spans="23:25" ht="15">
      <c r="W180" s="24" t="s">
        <v>385</v>
      </c>
      <c r="X180" s="21" t="s">
        <v>386</v>
      </c>
      <c r="Y180" s="26">
        <v>0.8326390030624742</v>
      </c>
    </row>
    <row r="181" spans="23:25" ht="15">
      <c r="W181" s="24" t="s">
        <v>387</v>
      </c>
      <c r="X181" s="21" t="s">
        <v>388</v>
      </c>
      <c r="Y181" s="26">
        <v>0</v>
      </c>
    </row>
    <row r="182" spans="23:25" ht="15">
      <c r="W182" s="24" t="s">
        <v>389</v>
      </c>
      <c r="X182" s="21" t="s">
        <v>390</v>
      </c>
      <c r="Y182" s="26">
        <v>0</v>
      </c>
    </row>
    <row r="183" spans="23:25" ht="15">
      <c r="W183" s="24" t="s">
        <v>391</v>
      </c>
      <c r="X183" s="21" t="s">
        <v>392</v>
      </c>
      <c r="Y183" s="26">
        <v>0.045379470491080376</v>
      </c>
    </row>
    <row r="184" spans="23:25" ht="15">
      <c r="W184" s="24" t="s">
        <v>393</v>
      </c>
      <c r="X184" s="21" t="s">
        <v>394</v>
      </c>
      <c r="Y184" s="26">
        <v>0.60606060606061</v>
      </c>
    </row>
    <row r="185" spans="23:25" ht="15">
      <c r="W185" s="24" t="s">
        <v>395</v>
      </c>
      <c r="X185" s="21" t="s">
        <v>396</v>
      </c>
      <c r="Y185" s="26">
        <v>0</v>
      </c>
    </row>
    <row r="186" spans="23:25" ht="15">
      <c r="W186" s="24" t="s">
        <v>397</v>
      </c>
      <c r="X186" s="21" t="s">
        <v>398</v>
      </c>
      <c r="Y186" s="26">
        <v>-0.7463990613844507</v>
      </c>
    </row>
    <row r="187" spans="23:25" ht="15">
      <c r="W187" s="24" t="s">
        <v>399</v>
      </c>
      <c r="X187" s="21" t="s">
        <v>400</v>
      </c>
      <c r="Y187" s="26">
        <v>-0.9876543209876631</v>
      </c>
    </row>
    <row r="188" spans="23:25" ht="15">
      <c r="W188" s="24" t="s">
        <v>401</v>
      </c>
      <c r="X188" s="21" t="s">
        <v>402</v>
      </c>
      <c r="Y188" s="26">
        <v>0.07180968591955494</v>
      </c>
    </row>
    <row r="189" spans="23:25" ht="15">
      <c r="W189" s="24" t="s">
        <v>403</v>
      </c>
      <c r="X189" s="21" t="s">
        <v>404</v>
      </c>
      <c r="Y189" s="26">
        <v>0.8324414317992579</v>
      </c>
    </row>
    <row r="190" spans="23:25" ht="15">
      <c r="W190" s="24" t="s">
        <v>405</v>
      </c>
      <c r="X190" s="21" t="s">
        <v>406</v>
      </c>
      <c r="Y190" s="26">
        <v>0</v>
      </c>
    </row>
    <row r="191" spans="23:25" ht="15">
      <c r="W191" s="24" t="s">
        <v>407</v>
      </c>
      <c r="X191" s="21" t="s">
        <v>408</v>
      </c>
      <c r="Y191" s="26">
        <v>0.41542658730158166</v>
      </c>
    </row>
    <row r="192" spans="23:25" ht="15">
      <c r="W192" s="24" t="s">
        <v>409</v>
      </c>
      <c r="X192" s="21" t="s">
        <v>410</v>
      </c>
      <c r="Y192" s="26">
        <v>0.3350849135633327</v>
      </c>
    </row>
    <row r="193" spans="23:25" ht="15">
      <c r="W193" s="24" t="s">
        <v>411</v>
      </c>
      <c r="X193" s="21" t="s">
        <v>412</v>
      </c>
      <c r="Y193" s="26">
        <v>0.49335481272656523</v>
      </c>
    </row>
    <row r="194" spans="23:25" ht="15">
      <c r="W194" s="24" t="s">
        <v>413</v>
      </c>
      <c r="X194" s="21" t="s">
        <v>414</v>
      </c>
      <c r="Y194" s="26">
        <v>0.6320022981901818</v>
      </c>
    </row>
    <row r="195" spans="23:25" ht="15">
      <c r="W195" s="24" t="s">
        <v>415</v>
      </c>
      <c r="X195" s="21" t="s">
        <v>416</v>
      </c>
      <c r="Y195" s="26">
        <v>0.4491070488754856</v>
      </c>
    </row>
    <row r="196" spans="23:25" ht="15">
      <c r="W196" s="24" t="s">
        <v>417</v>
      </c>
      <c r="X196" s="21" t="s">
        <v>418</v>
      </c>
      <c r="Y196" s="26">
        <v>-0.29095823163584056</v>
      </c>
    </row>
    <row r="197" spans="23:25" ht="15">
      <c r="W197" s="24" t="s">
        <v>419</v>
      </c>
      <c r="X197" s="21" t="s">
        <v>420</v>
      </c>
      <c r="Y197" s="26">
        <v>0</v>
      </c>
    </row>
    <row r="198" spans="23:25" ht="15">
      <c r="W198" s="24" t="s">
        <v>421</v>
      </c>
      <c r="X198" s="21" t="s">
        <v>422</v>
      </c>
      <c r="Y198" s="26">
        <v>0.6577423687989414</v>
      </c>
    </row>
    <row r="199" spans="23:25" ht="15">
      <c r="W199" s="24" t="s">
        <v>423</v>
      </c>
      <c r="X199" s="21" t="s">
        <v>424</v>
      </c>
      <c r="Y199" s="26">
        <v>0.11507479861909697</v>
      </c>
    </row>
    <row r="200" spans="23:25" ht="15">
      <c r="W200" s="24" t="s">
        <v>425</v>
      </c>
      <c r="X200" s="21" t="s">
        <v>426</v>
      </c>
      <c r="Y200" s="26">
        <v>0</v>
      </c>
    </row>
    <row r="201" spans="23:25" ht="15">
      <c r="W201" s="24" t="s">
        <v>427</v>
      </c>
      <c r="X201" s="21" t="s">
        <v>428</v>
      </c>
      <c r="Y201" s="26">
        <v>0.3188509767850123</v>
      </c>
    </row>
    <row r="202" spans="23:25" ht="15">
      <c r="W202" s="24" t="s">
        <v>429</v>
      </c>
      <c r="X202" s="21" t="s">
        <v>430</v>
      </c>
      <c r="Y202" s="26">
        <v>0.9361185750194956</v>
      </c>
    </row>
    <row r="203" spans="23:25" ht="15">
      <c r="W203" s="24" t="s">
        <v>431</v>
      </c>
      <c r="X203" s="21" t="s">
        <v>432</v>
      </c>
      <c r="Y203" s="26">
        <v>-0.1806217905138463</v>
      </c>
    </row>
    <row r="204" spans="23:25" ht="15">
      <c r="W204" s="24" t="s">
        <v>433</v>
      </c>
      <c r="X204" s="21" t="s">
        <v>434</v>
      </c>
      <c r="Y204" s="26">
        <v>0</v>
      </c>
    </row>
    <row r="205" spans="23:25" ht="15">
      <c r="W205" s="24" t="s">
        <v>435</v>
      </c>
      <c r="X205" s="21" t="s">
        <v>436</v>
      </c>
      <c r="Y205" s="26">
        <v>0</v>
      </c>
    </row>
    <row r="206" spans="23:25" ht="15">
      <c r="W206" s="24" t="s">
        <v>437</v>
      </c>
      <c r="X206" s="21" t="s">
        <v>438</v>
      </c>
      <c r="Y206" s="26">
        <v>0</v>
      </c>
    </row>
    <row r="207" spans="23:25" ht="15">
      <c r="W207" s="24" t="s">
        <v>439</v>
      </c>
      <c r="X207" s="21" t="s">
        <v>440</v>
      </c>
      <c r="Y207" s="26">
        <v>0</v>
      </c>
    </row>
    <row r="208" spans="23:25" ht="15">
      <c r="W208" s="24" t="s">
        <v>441</v>
      </c>
      <c r="X208" s="21" t="s">
        <v>442</v>
      </c>
      <c r="Y208" s="26">
        <v>0</v>
      </c>
    </row>
    <row r="209" spans="23:25" ht="15">
      <c r="W209" s="24" t="s">
        <v>443</v>
      </c>
      <c r="X209" s="21" t="s">
        <v>444</v>
      </c>
      <c r="Y209" s="26">
        <v>0</v>
      </c>
    </row>
    <row r="210" spans="23:25" ht="15">
      <c r="W210" s="24" t="s">
        <v>445</v>
      </c>
      <c r="X210" s="21" t="s">
        <v>446</v>
      </c>
      <c r="Y210" s="26">
        <v>0</v>
      </c>
    </row>
    <row r="211" spans="23:25" ht="15">
      <c r="W211" s="24" t="s">
        <v>447</v>
      </c>
      <c r="X211" s="21" t="s">
        <v>448</v>
      </c>
      <c r="Y211" s="26">
        <v>0</v>
      </c>
    </row>
    <row r="212" spans="23:25" ht="15">
      <c r="W212" s="24" t="s">
        <v>449</v>
      </c>
      <c r="X212" s="21" t="s">
        <v>450</v>
      </c>
      <c r="Y212" s="26">
        <v>0.07762920756557712</v>
      </c>
    </row>
    <row r="213" spans="23:25" ht="15">
      <c r="W213" s="24" t="s">
        <v>451</v>
      </c>
      <c r="X213" s="21" t="s">
        <v>452</v>
      </c>
      <c r="Y213" s="26">
        <v>0.5960504471684835</v>
      </c>
    </row>
    <row r="214" spans="23:25" ht="15">
      <c r="W214" s="24" t="s">
        <v>453</v>
      </c>
      <c r="X214" s="21" t="s">
        <v>454</v>
      </c>
      <c r="Y214" s="26">
        <v>-0.40666278623271435</v>
      </c>
    </row>
    <row r="215" spans="23:25" ht="15">
      <c r="W215" s="24" t="s">
        <v>455</v>
      </c>
      <c r="X215" s="21" t="s">
        <v>456</v>
      </c>
      <c r="Y215" s="26">
        <v>-0.15239905341731808</v>
      </c>
    </row>
    <row r="216" spans="23:25" ht="15">
      <c r="W216" s="24" t="s">
        <v>457</v>
      </c>
      <c r="X216" s="21" t="s">
        <v>458</v>
      </c>
      <c r="Y216" s="26">
        <v>0.2680050677321688</v>
      </c>
    </row>
    <row r="217" spans="23:25" ht="15">
      <c r="W217" s="24" t="s">
        <v>459</v>
      </c>
      <c r="X217" s="21" t="s">
        <v>460</v>
      </c>
      <c r="Y217" s="26">
        <v>0.5780346820809301</v>
      </c>
    </row>
    <row r="218" spans="23:25" ht="15">
      <c r="W218" s="24" t="s">
        <v>461</v>
      </c>
      <c r="X218" s="21" t="s">
        <v>462</v>
      </c>
      <c r="Y218" s="26">
        <v>0.6133871745501729</v>
      </c>
    </row>
    <row r="219" spans="23:25" ht="15">
      <c r="W219" s="24" t="s">
        <v>463</v>
      </c>
      <c r="X219" s="21" t="s">
        <v>464</v>
      </c>
      <c r="Y219" s="26">
        <v>0.46610924781236296</v>
      </c>
    </row>
    <row r="220" spans="23:25" ht="15">
      <c r="W220" s="24" t="s">
        <v>465</v>
      </c>
      <c r="X220" s="21" t="s">
        <v>466</v>
      </c>
      <c r="Y220" s="26">
        <v>-0.6803325576617003</v>
      </c>
    </row>
    <row r="221" spans="23:25" ht="15">
      <c r="W221" s="24" t="s">
        <v>467</v>
      </c>
      <c r="X221" s="21" t="s">
        <v>468</v>
      </c>
      <c r="Y221" s="26">
        <v>0.6981692450906518</v>
      </c>
    </row>
    <row r="222" spans="23:25" ht="15">
      <c r="W222" s="24" t="s">
        <v>469</v>
      </c>
      <c r="X222" s="21" t="s">
        <v>470</v>
      </c>
      <c r="Y222" s="26">
        <v>0</v>
      </c>
    </row>
    <row r="223" spans="23:25" ht="15">
      <c r="W223" s="24" t="s">
        <v>471</v>
      </c>
      <c r="X223" s="21" t="s">
        <v>472</v>
      </c>
      <c r="Y223" s="26">
        <v>0</v>
      </c>
    </row>
    <row r="224" spans="23:25" ht="15">
      <c r="W224" s="24" t="s">
        <v>473</v>
      </c>
      <c r="X224" s="21" t="s">
        <v>474</v>
      </c>
      <c r="Y224" s="26">
        <v>0</v>
      </c>
    </row>
    <row r="225" spans="23:25" ht="15">
      <c r="W225" s="24" t="s">
        <v>475</v>
      </c>
      <c r="X225" s="21" t="s">
        <v>476</v>
      </c>
      <c r="Y225" s="26">
        <v>0.6851270339709004</v>
      </c>
    </row>
    <row r="226" spans="23:25" ht="15">
      <c r="W226" s="24" t="s">
        <v>477</v>
      </c>
      <c r="X226" s="21" t="s">
        <v>478</v>
      </c>
      <c r="Y226" s="26">
        <v>0</v>
      </c>
    </row>
    <row r="227" spans="23:25" ht="15">
      <c r="W227" s="24" t="s">
        <v>479</v>
      </c>
      <c r="X227" s="21" t="s">
        <v>480</v>
      </c>
      <c r="Y227" s="26">
        <v>0</v>
      </c>
    </row>
    <row r="228" spans="23:25" ht="15">
      <c r="W228" s="24" t="s">
        <v>481</v>
      </c>
      <c r="X228" s="21" t="s">
        <v>482</v>
      </c>
      <c r="Y228" s="26">
        <v>0</v>
      </c>
    </row>
    <row r="229" spans="23:25" ht="15">
      <c r="W229" s="24" t="s">
        <v>483</v>
      </c>
      <c r="X229" s="21" t="s">
        <v>484</v>
      </c>
      <c r="Y229" s="26">
        <v>0.9132579866335311</v>
      </c>
    </row>
    <row r="230" spans="23:25" ht="15">
      <c r="W230" s="24" t="s">
        <v>485</v>
      </c>
      <c r="X230" s="21" t="s">
        <v>486</v>
      </c>
      <c r="Y230" s="26">
        <v>0</v>
      </c>
    </row>
    <row r="231" spans="23:25" ht="15">
      <c r="W231" s="24" t="s">
        <v>487</v>
      </c>
      <c r="X231" s="21" t="s">
        <v>488</v>
      </c>
      <c r="Y231" s="26">
        <v>0</v>
      </c>
    </row>
    <row r="232" spans="23:25" ht="15">
      <c r="W232" s="24" t="s">
        <v>489</v>
      </c>
      <c r="X232" s="21" t="s">
        <v>490</v>
      </c>
      <c r="Y232" s="26">
        <v>0.6570656481012183</v>
      </c>
    </row>
    <row r="233" spans="23:25" ht="15">
      <c r="W233" s="24" t="s">
        <v>491</v>
      </c>
      <c r="X233" s="21" t="s">
        <v>492</v>
      </c>
      <c r="Y233" s="26">
        <v>0</v>
      </c>
    </row>
    <row r="234" spans="23:25" ht="15">
      <c r="W234" s="24" t="s">
        <v>493</v>
      </c>
      <c r="X234" s="21" t="s">
        <v>494</v>
      </c>
      <c r="Y234" s="26">
        <v>0.7150287720463222</v>
      </c>
    </row>
    <row r="235" spans="23:25" ht="15">
      <c r="W235" s="24" t="s">
        <v>495</v>
      </c>
      <c r="X235" s="21" t="s">
        <v>496</v>
      </c>
      <c r="Y235" s="26">
        <v>0</v>
      </c>
    </row>
    <row r="236" spans="23:25" ht="15">
      <c r="W236" s="24" t="s">
        <v>497</v>
      </c>
      <c r="X236" s="21" t="s">
        <v>498</v>
      </c>
      <c r="Y236" s="26">
        <v>0</v>
      </c>
    </row>
    <row r="237" spans="23:25" ht="15">
      <c r="W237" s="24" t="s">
        <v>499</v>
      </c>
      <c r="X237" s="21" t="s">
        <v>500</v>
      </c>
      <c r="Y237" s="26">
        <v>0</v>
      </c>
    </row>
    <row r="238" spans="23:25" ht="15">
      <c r="W238" s="24" t="s">
        <v>501</v>
      </c>
      <c r="X238" s="21" t="s">
        <v>502</v>
      </c>
      <c r="Y238" s="26">
        <v>2.017442604773634</v>
      </c>
    </row>
    <row r="239" spans="23:25" ht="15">
      <c r="W239" s="24" t="s">
        <v>503</v>
      </c>
      <c r="X239" s="21" t="s">
        <v>504</v>
      </c>
      <c r="Y239" s="26">
        <v>-0.08196721311478639</v>
      </c>
    </row>
    <row r="240" spans="23:25" ht="15">
      <c r="W240" s="24" t="s">
        <v>505</v>
      </c>
      <c r="X240" s="21" t="s">
        <v>506</v>
      </c>
      <c r="Y240" s="26">
        <v>0</v>
      </c>
    </row>
    <row r="241" spans="23:25" ht="15">
      <c r="W241" s="24" t="s">
        <v>507</v>
      </c>
      <c r="X241" s="21" t="s">
        <v>508</v>
      </c>
      <c r="Y241" s="26">
        <v>0</v>
      </c>
    </row>
    <row r="242" spans="23:25" ht="15">
      <c r="W242" s="24" t="s">
        <v>509</v>
      </c>
      <c r="X242" s="21" t="s">
        <v>510</v>
      </c>
      <c r="Y242" s="26">
        <v>0</v>
      </c>
    </row>
    <row r="243" spans="23:25" ht="15">
      <c r="W243" s="24" t="s">
        <v>511</v>
      </c>
      <c r="X243" s="21" t="s">
        <v>512</v>
      </c>
      <c r="Y243" s="26">
        <v>0</v>
      </c>
    </row>
    <row r="244" spans="23:25" ht="15">
      <c r="W244" s="24" t="s">
        <v>513</v>
      </c>
      <c r="X244" s="21" t="s">
        <v>514</v>
      </c>
      <c r="Y244" s="26">
        <v>0</v>
      </c>
    </row>
    <row r="245" spans="23:25" ht="15">
      <c r="W245" s="24" t="s">
        <v>515</v>
      </c>
      <c r="X245" s="21" t="s">
        <v>516</v>
      </c>
      <c r="Y245" s="26">
        <v>0</v>
      </c>
    </row>
    <row r="246" spans="23:25" ht="15">
      <c r="W246" s="24" t="s">
        <v>517</v>
      </c>
      <c r="X246" s="21" t="s">
        <v>518</v>
      </c>
      <c r="Y246" s="26">
        <v>0</v>
      </c>
    </row>
    <row r="247" spans="23:25" ht="15">
      <c r="W247" s="24" t="s">
        <v>519</v>
      </c>
      <c r="X247" s="21" t="s">
        <v>520</v>
      </c>
      <c r="Y247" s="26">
        <v>0</v>
      </c>
    </row>
    <row r="248" spans="23:25" ht="15">
      <c r="W248" s="24" t="s">
        <v>521</v>
      </c>
      <c r="X248" s="21" t="s">
        <v>522</v>
      </c>
      <c r="Y248" s="26">
        <v>0.05035696261559419</v>
      </c>
    </row>
    <row r="249" spans="23:25" ht="15">
      <c r="W249" s="24" t="s">
        <v>523</v>
      </c>
      <c r="X249" s="21" t="s">
        <v>524</v>
      </c>
      <c r="Y249" s="26">
        <v>0</v>
      </c>
    </row>
    <row r="250" spans="23:25" ht="15">
      <c r="W250" s="24" t="s">
        <v>525</v>
      </c>
      <c r="X250" s="21" t="s">
        <v>526</v>
      </c>
      <c r="Y250" s="26">
        <v>-0.03235189854216003</v>
      </c>
    </row>
    <row r="251" spans="23:25" ht="15">
      <c r="W251" s="24" t="s">
        <v>527</v>
      </c>
      <c r="X251" s="21" t="s">
        <v>528</v>
      </c>
      <c r="Y251" s="26">
        <v>0</v>
      </c>
    </row>
    <row r="252" spans="23:25" ht="15">
      <c r="W252" s="24" t="s">
        <v>529</v>
      </c>
      <c r="X252" s="21" t="s">
        <v>530</v>
      </c>
      <c r="Y252" s="26">
        <v>0.4761531632043292</v>
      </c>
    </row>
    <row r="253" spans="23:25" ht="15">
      <c r="W253" s="24" t="s">
        <v>531</v>
      </c>
      <c r="X253" s="21" t="s">
        <v>532</v>
      </c>
      <c r="Y253" s="26">
        <v>0</v>
      </c>
    </row>
    <row r="254" spans="23:25" ht="15">
      <c r="W254" s="24" t="s">
        <v>533</v>
      </c>
      <c r="X254" s="21" t="s">
        <v>534</v>
      </c>
      <c r="Y254" s="26">
        <v>0</v>
      </c>
    </row>
    <row r="255" spans="23:25" ht="15">
      <c r="W255" s="24" t="s">
        <v>535</v>
      </c>
      <c r="X255" s="21" t="s">
        <v>536</v>
      </c>
      <c r="Y255" s="26">
        <v>0</v>
      </c>
    </row>
    <row r="256" spans="23:25" ht="15">
      <c r="W256" s="24" t="s">
        <v>537</v>
      </c>
      <c r="X256" s="21" t="s">
        <v>538</v>
      </c>
      <c r="Y256" s="26">
        <v>-1.3731084305187324</v>
      </c>
    </row>
    <row r="257" spans="23:25" ht="15">
      <c r="W257" s="24" t="s">
        <v>539</v>
      </c>
      <c r="X257" s="21" t="s">
        <v>540</v>
      </c>
      <c r="Y257" s="26">
        <v>0.04626291095310986</v>
      </c>
    </row>
    <row r="258" spans="23:25" ht="15">
      <c r="W258" s="24" t="s">
        <v>541</v>
      </c>
      <c r="X258" s="21" t="s">
        <v>542</v>
      </c>
      <c r="Y258" s="26">
        <v>-0.02031168182586862</v>
      </c>
    </row>
    <row r="259" spans="23:25" ht="15">
      <c r="W259" s="24" t="s">
        <v>543</v>
      </c>
      <c r="X259" s="21" t="s">
        <v>544</v>
      </c>
      <c r="Y259" s="26">
        <v>0</v>
      </c>
    </row>
    <row r="260" spans="23:25" ht="15">
      <c r="W260" s="24" t="s">
        <v>545</v>
      </c>
      <c r="X260" s="21" t="s">
        <v>546</v>
      </c>
      <c r="Y260" s="26">
        <v>0.7402965080280044</v>
      </c>
    </row>
  </sheetData>
  <sheetProtection/>
  <autoFilter ref="W12:Y12"/>
  <mergeCells count="5">
    <mergeCell ref="A1:B7"/>
    <mergeCell ref="E11:L11"/>
    <mergeCell ref="E26:L26"/>
    <mergeCell ref="C1:S7"/>
    <mergeCell ref="C42:F42"/>
  </mergeCell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Bárbara da Silva Xavier</dc:creator>
  <cp:keywords/>
  <dc:description/>
  <cp:lastModifiedBy>Bárbara da Silva Xavier</cp:lastModifiedBy>
  <dcterms:created xsi:type="dcterms:W3CDTF">2017-12-12T11:58:52Z</dcterms:created>
  <dcterms:modified xsi:type="dcterms:W3CDTF">2018-04-11T15:33:40Z</dcterms:modified>
  <cp:category/>
  <cp:version/>
  <cp:contentType/>
  <cp:contentStatus/>
</cp:coreProperties>
</file>